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2345" activeTab="0"/>
  </bookViews>
  <sheets>
    <sheet name="Zemgale" sheetId="1" r:id="rId1"/>
  </sheets>
  <definedNames>
    <definedName name="_xlnm.Print_Titles" localSheetId="0">'Zemgale'!$6:$7</definedName>
  </definedNames>
  <calcPr fullCalcOnLoad="1"/>
</workbook>
</file>

<file path=xl/sharedStrings.xml><?xml version="1.0" encoding="utf-8"?>
<sst xmlns="http://schemas.openxmlformats.org/spreadsheetml/2006/main" count="156" uniqueCount="89">
  <si>
    <t>Samuša Silvija - ārsta prakse otolaringoloģijā</t>
  </si>
  <si>
    <t>Vrubļevska Tamāra - ārsta prakse otolaringoloģijā</t>
  </si>
  <si>
    <t>Finansējuma neizpilde</t>
  </si>
  <si>
    <t>Stacionārās ārstniecības iestādes, kopā</t>
  </si>
  <si>
    <t>līguma ietvaros</t>
  </si>
  <si>
    <t>Veiktais darba apjoms līguma ietvaros</t>
  </si>
  <si>
    <t>Pārstrāde virs līguma summas</t>
  </si>
  <si>
    <t>KOPĀ</t>
  </si>
  <si>
    <t>Bauverte Inita - ārsta prakse oftalmoloģijā</t>
  </si>
  <si>
    <t>Kaļenčuka Svetlana - ārsta prakse neiroloģijā</t>
  </si>
  <si>
    <t>Landorfs Juris-  ārsta prakse neiroloģijā</t>
  </si>
  <si>
    <t>Lūse Elita - ārsta prakse oftalmoloģijā</t>
  </si>
  <si>
    <t>Melkerte Iveta - ārsta prakse otorinolaringoloģijā</t>
  </si>
  <si>
    <t>Lejiņa Ligita - ārsta prakse oftalmoloģijā</t>
  </si>
  <si>
    <t>Ārstniecības iestādes</t>
  </si>
  <si>
    <t>Līguma summa</t>
  </si>
  <si>
    <t>SAVA speciālistu prakses</t>
  </si>
  <si>
    <t>Rūde Iveta - ārsta prakse narkoloģijā un psihiatrijā</t>
  </si>
  <si>
    <t>Jelgavas poliklīnika, SIA</t>
  </si>
  <si>
    <t>Pārskata perioda finansējums</t>
  </si>
  <si>
    <t>Veiktais darba apjoms pārskata periodā</t>
  </si>
  <si>
    <t>Profilaktiskās apskates (ieskaitot laboratoriskos pakalpojumus ar kodiem AP0803,AP0804,AP204 un AP205)</t>
  </si>
  <si>
    <t>Ārstniecības iestādes ieņēmumi kopā</t>
  </si>
  <si>
    <t>veiktais darba apjoms</t>
  </si>
  <si>
    <t>7=4-3</t>
  </si>
  <si>
    <t>t.sk.</t>
  </si>
  <si>
    <t>6=4-3</t>
  </si>
  <si>
    <t>I. Muzikantes ārsta prakse, SIA</t>
  </si>
  <si>
    <t>Ruzhylo Roman - ārsta prakse oftalmoloģijā</t>
  </si>
  <si>
    <t>Auces slimnīca, Auces pašvaldības SIA</t>
  </si>
  <si>
    <t>Asklepius-ārsta prakse, IK</t>
  </si>
  <si>
    <t>Bičevska Iveta - ārsta prakse ginekoloģijā, dzemdniecība</t>
  </si>
  <si>
    <t>Tomsone Zane-ārsta prakse ginekoloģijā, dzemdniecībā</t>
  </si>
  <si>
    <t xml:space="preserve">Prognozējamā invaliditāte un novēršamās invaliditātes ārstu konsīlijs </t>
  </si>
  <si>
    <t>Ligitas Igaunes ārsta prakse neiroloģijā, SIA</t>
  </si>
  <si>
    <t>Augsta riska bērnu profilakse pret sezonālo saslimšanu ar respiratori sincitiālo vīrusu (Synagi) (kods AP47)</t>
  </si>
  <si>
    <t>Iecavas veselības centrs, Pašvaldības aģentūra</t>
  </si>
  <si>
    <t>Pajumte B.V, SIA</t>
  </si>
  <si>
    <t>Hroniska un akūta nieru aizstājējterapija dienas stacionārā</t>
  </si>
  <si>
    <t>Freiberga Selga  - ārsta dermatologa, venerologa un kosmetologa prakse</t>
  </si>
  <si>
    <t>LIJAS MORAS ĀRSTA PRAKSE, SIA</t>
  </si>
  <si>
    <t>Mirdzas Siliņas ārsta prakse, SIA</t>
  </si>
  <si>
    <t>Vanaga Māra - ārsta prakse ginekoloģijā, dzemdniecībā</t>
  </si>
  <si>
    <t>Epizodes un manipulācijas</t>
  </si>
  <si>
    <t>Priekšlaicīgi dzimušo bērnu profilakse</t>
  </si>
  <si>
    <t xml:space="preserve">Fiksētais ikmēneša maksājums  
ārstu speciālistu kabinetiem un struktūrvienībām </t>
  </si>
  <si>
    <t>Poliklīnikas un veselības centri kopā</t>
  </si>
  <si>
    <t>Vecumnieku novada pašvaldības iestāde "Vecumnieku veselības centrs"</t>
  </si>
  <si>
    <t xml:space="preserve">Ļaundabīgo audzēju primārie diagnostiskie izmeklējumi    </t>
  </si>
  <si>
    <t xml:space="preserve">Speciālistu konsultācijas konstatētas atradnes gadījumā     </t>
  </si>
  <si>
    <t>Dobeles un apkārtnes slimnīca, SIA</t>
  </si>
  <si>
    <t>V</t>
  </si>
  <si>
    <t>P</t>
  </si>
  <si>
    <t>S.Ozoliņas acu ārstu prakse, SIA</t>
  </si>
  <si>
    <t>Zīvertes prakse, SIA</t>
  </si>
  <si>
    <t>Mammogrāfija (stratēģiskais iepirkums)</t>
  </si>
  <si>
    <t>Ļaundabīgo audzēju sekundārie diagnostiskie izmeklējumi</t>
  </si>
  <si>
    <t xml:space="preserve">Sirds un asinsvadu slimību riska noteikšanai noteiktā vecumā (SCORE) </t>
  </si>
  <si>
    <t>32=5+8+10 līdz 31</t>
  </si>
  <si>
    <t>JELGAVAS PILSĒTAS SLIMNĪCA, SIA</t>
  </si>
  <si>
    <t>Bauskas slimnīca, SIA</t>
  </si>
  <si>
    <t>FITOSAN PLUS, Medicīnas centrs SIA</t>
  </si>
  <si>
    <t>Krūmiņa Lija - ģimenes ārsta, kardiologa un reimatologa ārsta prakse</t>
  </si>
  <si>
    <t xml:space="preserve">veiktais darba apjoms ar ieturējumu </t>
  </si>
  <si>
    <t>Ogres rajona slimnīca, SIA</t>
  </si>
  <si>
    <t>Jēkabpils reģionālā slimnīca, SIA</t>
  </si>
  <si>
    <t>Aizkraukles slimnīca, SIA</t>
  </si>
  <si>
    <t>Slimnīca Ģintermuiža, Valsts SIA</t>
  </si>
  <si>
    <t>Aknīstes veselības un sociālās aprūpes centrs, SIA</t>
  </si>
  <si>
    <t xml:space="preserve">Rehabilitācijas centrs "Tērvete", SIA </t>
  </si>
  <si>
    <t>Viesītes veselības un sociālās aprūpes centrs, SIA</t>
  </si>
  <si>
    <t>Dialīzes centrs, SIA</t>
  </si>
  <si>
    <t>Medicīnas sabiedrība "Optima 1", SIA</t>
  </si>
  <si>
    <t>Zemgales veselības centrs, SIA</t>
  </si>
  <si>
    <t>Daces Teterovskas ārsta prakse endokrinoloģijā, SIA</t>
  </si>
  <si>
    <t>Ilgas Zaķes ārsta prakse, SIA</t>
  </si>
  <si>
    <t>Lornete, SIA</t>
  </si>
  <si>
    <t>OLIVERSS, SIA</t>
  </si>
  <si>
    <t>PN Doktorāts, SIA</t>
  </si>
  <si>
    <t>Rūtas Gravas ārsta prakse psihiatrijā, SIA</t>
  </si>
  <si>
    <t>Zemgales diabēta centrs, SIA</t>
  </si>
  <si>
    <t>Ausmas Balodes ģimenes ārsta doktorāts, SIA</t>
  </si>
  <si>
    <t>KIRSH HC Studio, SIA</t>
  </si>
  <si>
    <t>V.Milleres ārsta prakse, SIA</t>
  </si>
  <si>
    <t>Pārskats par noslēgtiem līgumiem  un veikto  sekundārās ambulatorās veselības aprūpes (SAVA) darba apjomu Zemgales nodaļā 2019.gada 12 mēnešos</t>
  </si>
  <si>
    <t>Valsts kompensētais pacienta līdzmaksājums</t>
  </si>
  <si>
    <t>valsts neapmaksātais pacienta līdzmaksājums, ņemot vērā pārstrādi</t>
  </si>
  <si>
    <t>valsts kompensētais pacienta līdzmaksājums</t>
  </si>
  <si>
    <t>Aprēķinātais pacientu līdzmaksājums par neatbrīvotajām kategorijām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</si>
</sst>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"/>
    <numFmt numFmtId="182" formatCode="#,##0.0"/>
    <numFmt numFmtId="183" formatCode="#.00"/>
    <numFmt numFmtId="184" formatCode="#,##0.000"/>
    <numFmt numFmtId="185" formatCode="#,##0.0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7" fillId="3" borderId="0" applyNumberFormat="0" applyBorder="0" applyAlignment="0" applyProtection="0"/>
    <xf numFmtId="0" fontId="30" fillId="4" borderId="0" applyNumberFormat="0" applyBorder="0" applyAlignment="0" applyProtection="0"/>
    <xf numFmtId="0" fontId="7" fillId="5" borderId="0" applyNumberFormat="0" applyBorder="0" applyAlignment="0" applyProtection="0"/>
    <xf numFmtId="0" fontId="30" fillId="6" borderId="0" applyNumberFormat="0" applyBorder="0" applyAlignment="0" applyProtection="0"/>
    <xf numFmtId="0" fontId="7" fillId="7" borderId="0" applyNumberFormat="0" applyBorder="0" applyAlignment="0" applyProtection="0"/>
    <xf numFmtId="0" fontId="30" fillId="8" borderId="0" applyNumberFormat="0" applyBorder="0" applyAlignment="0" applyProtection="0"/>
    <xf numFmtId="0" fontId="7" fillId="9" borderId="0" applyNumberFormat="0" applyBorder="0" applyAlignment="0" applyProtection="0"/>
    <xf numFmtId="0" fontId="30" fillId="10" borderId="0" applyNumberFormat="0" applyBorder="0" applyAlignment="0" applyProtection="0"/>
    <xf numFmtId="0" fontId="7" fillId="11" borderId="0" applyNumberFormat="0" applyBorder="0" applyAlignment="0" applyProtection="0"/>
    <xf numFmtId="0" fontId="30" fillId="12" borderId="0" applyNumberFormat="0" applyBorder="0" applyAlignment="0" applyProtection="0"/>
    <xf numFmtId="0" fontId="7" fillId="13" borderId="0" applyNumberFormat="0" applyBorder="0" applyAlignment="0" applyProtection="0"/>
    <xf numFmtId="0" fontId="30" fillId="14" borderId="0" applyNumberFormat="0" applyBorder="0" applyAlignment="0" applyProtection="0"/>
    <xf numFmtId="0" fontId="7" fillId="15" borderId="0" applyNumberFormat="0" applyBorder="0" applyAlignment="0" applyProtection="0"/>
    <xf numFmtId="0" fontId="30" fillId="16" borderId="0" applyNumberFormat="0" applyBorder="0" applyAlignment="0" applyProtection="0"/>
    <xf numFmtId="0" fontId="7" fillId="17" borderId="0" applyNumberFormat="0" applyBorder="0" applyAlignment="0" applyProtection="0"/>
    <xf numFmtId="0" fontId="30" fillId="18" borderId="0" applyNumberFormat="0" applyBorder="0" applyAlignment="0" applyProtection="0"/>
    <xf numFmtId="0" fontId="7" fillId="19" borderId="0" applyNumberFormat="0" applyBorder="0" applyAlignment="0" applyProtection="0"/>
    <xf numFmtId="0" fontId="30" fillId="20" borderId="0" applyNumberFormat="0" applyBorder="0" applyAlignment="0" applyProtection="0"/>
    <xf numFmtId="0" fontId="7" fillId="9" borderId="0" applyNumberFormat="0" applyBorder="0" applyAlignment="0" applyProtection="0"/>
    <xf numFmtId="0" fontId="30" fillId="21" borderId="0" applyNumberFormat="0" applyBorder="0" applyAlignment="0" applyProtection="0"/>
    <xf numFmtId="0" fontId="7" fillId="15" borderId="0" applyNumberFormat="0" applyBorder="0" applyAlignment="0" applyProtection="0"/>
    <xf numFmtId="0" fontId="30" fillId="22" borderId="0" applyNumberFormat="0" applyBorder="0" applyAlignment="0" applyProtection="0"/>
    <xf numFmtId="0" fontId="7" fillId="23" borderId="0" applyNumberFormat="0" applyBorder="0" applyAlignment="0" applyProtection="0"/>
    <xf numFmtId="0" fontId="31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6" borderId="0" applyNumberFormat="0" applyBorder="0" applyAlignment="0" applyProtection="0"/>
    <xf numFmtId="0" fontId="8" fillId="17" borderId="0" applyNumberFormat="0" applyBorder="0" applyAlignment="0" applyProtection="0"/>
    <xf numFmtId="0" fontId="31" fillId="27" borderId="0" applyNumberFormat="0" applyBorder="0" applyAlignment="0" applyProtection="0"/>
    <xf numFmtId="0" fontId="8" fillId="19" borderId="0" applyNumberFormat="0" applyBorder="0" applyAlignment="0" applyProtection="0"/>
    <xf numFmtId="0" fontId="31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33" borderId="0" applyNumberFormat="0" applyBorder="0" applyAlignment="0" applyProtection="0"/>
    <xf numFmtId="0" fontId="31" fillId="34" borderId="0" applyNumberFormat="0" applyBorder="0" applyAlignment="0" applyProtection="0"/>
    <xf numFmtId="0" fontId="8" fillId="35" borderId="0" applyNumberFormat="0" applyBorder="0" applyAlignment="0" applyProtection="0"/>
    <xf numFmtId="0" fontId="31" fillId="36" borderId="0" applyNumberFormat="0" applyBorder="0" applyAlignment="0" applyProtection="0"/>
    <xf numFmtId="0" fontId="8" fillId="37" borderId="0" applyNumberFormat="0" applyBorder="0" applyAlignment="0" applyProtection="0"/>
    <xf numFmtId="0" fontId="31" fillId="38" borderId="0" applyNumberFormat="0" applyBorder="0" applyAlignment="0" applyProtection="0"/>
    <xf numFmtId="0" fontId="8" fillId="39" borderId="0" applyNumberFormat="0" applyBorder="0" applyAlignment="0" applyProtection="0"/>
    <xf numFmtId="0" fontId="31" fillId="40" borderId="0" applyNumberFormat="0" applyBorder="0" applyAlignment="0" applyProtection="0"/>
    <xf numFmtId="0" fontId="8" fillId="29" borderId="0" applyNumberFormat="0" applyBorder="0" applyAlignment="0" applyProtection="0"/>
    <xf numFmtId="0" fontId="31" fillId="41" borderId="0" applyNumberFormat="0" applyBorder="0" applyAlignment="0" applyProtection="0"/>
    <xf numFmtId="0" fontId="8" fillId="31" borderId="0" applyNumberFormat="0" applyBorder="0" applyAlignment="0" applyProtection="0"/>
    <xf numFmtId="0" fontId="31" fillId="42" borderId="0" applyNumberFormat="0" applyBorder="0" applyAlignment="0" applyProtection="0"/>
    <xf numFmtId="0" fontId="8" fillId="43" borderId="0" applyNumberFormat="0" applyBorder="0" applyAlignment="0" applyProtection="0"/>
    <xf numFmtId="0" fontId="32" fillId="44" borderId="0" applyNumberFormat="0" applyBorder="0" applyAlignment="0" applyProtection="0"/>
    <xf numFmtId="0" fontId="9" fillId="5" borderId="0" applyNumberFormat="0" applyBorder="0" applyAlignment="0" applyProtection="0"/>
    <xf numFmtId="0" fontId="33" fillId="45" borderId="1" applyNumberFormat="0" applyAlignment="0" applyProtection="0"/>
    <xf numFmtId="0" fontId="10" fillId="46" borderId="2" applyNumberFormat="0" applyAlignment="0" applyProtection="0"/>
    <xf numFmtId="0" fontId="34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7" borderId="0" applyNumberFormat="0" applyBorder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0" borderId="7" applyNumberFormat="0" applyFill="0" applyAlignment="0" applyProtection="0"/>
    <xf numFmtId="0" fontId="15" fillId="0" borderId="8" applyNumberFormat="0" applyFill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50" borderId="1" applyNumberFormat="0" applyAlignment="0" applyProtection="0"/>
    <xf numFmtId="0" fontId="17" fillId="13" borderId="2" applyNumberFormat="0" applyAlignment="0" applyProtection="0"/>
    <xf numFmtId="0" fontId="42" fillId="0" borderId="11" applyNumberFormat="0" applyFill="0" applyAlignment="0" applyProtection="0"/>
    <xf numFmtId="0" fontId="18" fillId="0" borderId="12" applyNumberFormat="0" applyFill="0" applyAlignment="0" applyProtection="0"/>
    <xf numFmtId="0" fontId="43" fillId="51" borderId="0" applyNumberFormat="0" applyBorder="0" applyAlignment="0" applyProtection="0"/>
    <xf numFmtId="0" fontId="19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2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3" fontId="1" fillId="0" borderId="19" xfId="0" applyNumberFormat="1" applyFont="1" applyFill="1" applyBorder="1" applyAlignment="1">
      <alignment wrapText="1"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55" borderId="19" xfId="0" applyFont="1" applyFill="1" applyBorder="1" applyAlignment="1">
      <alignment horizontal="right" vertical="center" wrapText="1"/>
    </xf>
    <xf numFmtId="0" fontId="1" fillId="0" borderId="19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27" fillId="0" borderId="0" xfId="0" applyFont="1" applyAlignment="1">
      <alignment horizontal="center"/>
    </xf>
    <xf numFmtId="4" fontId="5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right" wrapText="1"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4" fontId="1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56" borderId="19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3" fontId="1" fillId="0" borderId="19" xfId="0" applyNumberFormat="1" applyFont="1" applyFill="1" applyBorder="1" applyAlignment="1">
      <alignment wrapText="1"/>
    </xf>
    <xf numFmtId="0" fontId="1" fillId="0" borderId="19" xfId="0" applyNumberFormat="1" applyFont="1" applyFill="1" applyBorder="1" applyAlignment="1">
      <alignment wrapText="1"/>
    </xf>
    <xf numFmtId="0" fontId="1" fillId="0" borderId="19" xfId="0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1" fillId="55" borderId="0" xfId="0" applyFont="1" applyFill="1" applyAlignment="1">
      <alignment horizontal="center"/>
    </xf>
    <xf numFmtId="0" fontId="26" fillId="55" borderId="19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55" borderId="0" xfId="0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25" fillId="57" borderId="19" xfId="0" applyFont="1" applyFill="1" applyBorder="1" applyAlignment="1">
      <alignment horizontal="left" vertical="center" wrapText="1"/>
    </xf>
    <xf numFmtId="0" fontId="25" fillId="57" borderId="19" xfId="0" applyFont="1" applyFill="1" applyBorder="1" applyAlignment="1">
      <alignment horizontal="center" vertical="center" wrapText="1"/>
    </xf>
    <xf numFmtId="4" fontId="4" fillId="57" borderId="19" xfId="0" applyNumberFormat="1" applyFont="1" applyFill="1" applyBorder="1" applyAlignment="1">
      <alignment horizontal="right" wrapText="1"/>
    </xf>
    <xf numFmtId="0" fontId="4" fillId="57" borderId="19" xfId="0" applyFont="1" applyFill="1" applyBorder="1" applyAlignment="1">
      <alignment horizontal="left" vertical="center" wrapText="1"/>
    </xf>
    <xf numFmtId="0" fontId="4" fillId="57" borderId="19" xfId="0" applyFont="1" applyFill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right" vertical="center" wrapText="1"/>
    </xf>
    <xf numFmtId="0" fontId="25" fillId="57" borderId="19" xfId="0" applyFont="1" applyFill="1" applyBorder="1" applyAlignment="1">
      <alignment/>
    </xf>
    <xf numFmtId="0" fontId="25" fillId="57" borderId="19" xfId="0" applyFont="1" applyFill="1" applyBorder="1" applyAlignment="1">
      <alignment horizontal="center"/>
    </xf>
    <xf numFmtId="4" fontId="4" fillId="57" borderId="19" xfId="0" applyNumberFormat="1" applyFont="1" applyFill="1" applyBorder="1" applyAlignment="1">
      <alignment/>
    </xf>
    <xf numFmtId="0" fontId="5" fillId="55" borderId="20" xfId="0" applyFont="1" applyFill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24" fillId="55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4" fontId="6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4" fontId="28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5" fillId="55" borderId="19" xfId="0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tabSelected="1" zoomScale="90" zoomScaleNormal="90" zoomScalePageLayoutView="0" workbookViewId="0" topLeftCell="A1">
      <pane xSplit="1" ySplit="7" topLeftCell="B50" activePane="bottomRight" state="frozen"/>
      <selection pane="topLeft" activeCell="AF63" sqref="AF63"/>
      <selection pane="topRight" activeCell="AF63" sqref="AF63"/>
      <selection pane="bottomLeft" activeCell="AF63" sqref="AF63"/>
      <selection pane="bottomRight" activeCell="A56" sqref="A56"/>
    </sheetView>
  </sheetViews>
  <sheetFormatPr defaultColWidth="9.140625" defaultRowHeight="12.75"/>
  <cols>
    <col min="1" max="1" width="26.57421875" style="5" customWidth="1"/>
    <col min="2" max="2" width="9.7109375" style="5" hidden="1" customWidth="1"/>
    <col min="3" max="3" width="9.7109375" style="34" hidden="1" customWidth="1"/>
    <col min="4" max="4" width="12.140625" style="6" customWidth="1"/>
    <col min="5" max="5" width="12.57421875" style="6" hidden="1" customWidth="1"/>
    <col min="6" max="6" width="12.140625" style="6" customWidth="1"/>
    <col min="7" max="7" width="12.00390625" style="6" customWidth="1"/>
    <col min="8" max="8" width="11.140625" style="6" customWidth="1"/>
    <col min="9" max="9" width="11.00390625" style="6" customWidth="1"/>
    <col min="10" max="10" width="10.00390625" style="6" customWidth="1"/>
    <col min="11" max="11" width="10.7109375" style="6" customWidth="1"/>
    <col min="12" max="12" width="10.8515625" style="6" customWidth="1"/>
    <col min="13" max="13" width="12.140625" style="6" customWidth="1"/>
    <col min="14" max="14" width="9.8515625" style="6" customWidth="1"/>
    <col min="15" max="15" width="10.421875" style="6" customWidth="1"/>
    <col min="16" max="16" width="11.7109375" style="6" customWidth="1"/>
    <col min="17" max="17" width="9.57421875" style="6" customWidth="1"/>
    <col min="18" max="18" width="10.8515625" style="6" customWidth="1"/>
    <col min="19" max="25" width="9.140625" style="6" customWidth="1"/>
    <col min="26" max="26" width="10.57421875" style="6" customWidth="1"/>
    <col min="27" max="33" width="9.140625" style="6" customWidth="1"/>
    <col min="34" max="34" width="12.140625" style="6" customWidth="1"/>
    <col min="35" max="35" width="11.7109375" style="6" customWidth="1"/>
    <col min="36" max="16384" width="9.140625" style="6" customWidth="1"/>
  </cols>
  <sheetData>
    <row r="1" ht="12.75">
      <c r="N1" s="19"/>
    </row>
    <row r="2" spans="1:14" ht="15.75">
      <c r="A2" s="60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4" spans="1:35" ht="37.5" customHeight="1">
      <c r="A4" s="69" t="s">
        <v>14</v>
      </c>
      <c r="B4" s="69"/>
      <c r="C4" s="69"/>
      <c r="D4" s="58" t="s">
        <v>43</v>
      </c>
      <c r="E4" s="58"/>
      <c r="F4" s="58"/>
      <c r="G4" s="58"/>
      <c r="H4" s="58"/>
      <c r="I4" s="58"/>
      <c r="J4" s="58"/>
      <c r="K4" s="58"/>
      <c r="L4" s="52" t="s">
        <v>21</v>
      </c>
      <c r="M4" s="52"/>
      <c r="N4" s="52" t="s">
        <v>44</v>
      </c>
      <c r="O4" s="52"/>
      <c r="P4" s="52" t="s">
        <v>45</v>
      </c>
      <c r="Q4" s="52"/>
      <c r="R4" s="52" t="s">
        <v>38</v>
      </c>
      <c r="S4" s="52"/>
      <c r="T4" s="52" t="s">
        <v>35</v>
      </c>
      <c r="U4" s="52"/>
      <c r="V4" s="52" t="s">
        <v>33</v>
      </c>
      <c r="W4" s="52"/>
      <c r="X4" s="52" t="s">
        <v>55</v>
      </c>
      <c r="Y4" s="52"/>
      <c r="Z4" s="52" t="s">
        <v>48</v>
      </c>
      <c r="AA4" s="52"/>
      <c r="AB4" s="52" t="s">
        <v>49</v>
      </c>
      <c r="AC4" s="52"/>
      <c r="AD4" s="52" t="s">
        <v>56</v>
      </c>
      <c r="AE4" s="52"/>
      <c r="AF4" s="53" t="s">
        <v>57</v>
      </c>
      <c r="AG4" s="54"/>
      <c r="AH4" s="68" t="s">
        <v>88</v>
      </c>
      <c r="AI4" s="52" t="s">
        <v>22</v>
      </c>
    </row>
    <row r="5" spans="1:35" ht="60" customHeight="1">
      <c r="A5" s="69"/>
      <c r="B5" s="69"/>
      <c r="C5" s="69"/>
      <c r="D5" s="58" t="s">
        <v>15</v>
      </c>
      <c r="E5" s="58" t="s">
        <v>19</v>
      </c>
      <c r="F5" s="58" t="s">
        <v>20</v>
      </c>
      <c r="G5" s="58" t="s">
        <v>5</v>
      </c>
      <c r="H5" s="58" t="s">
        <v>6</v>
      </c>
      <c r="I5" s="58" t="s">
        <v>2</v>
      </c>
      <c r="J5" s="59" t="s">
        <v>85</v>
      </c>
      <c r="K5" s="59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5"/>
      <c r="AG5" s="56"/>
      <c r="AH5" s="68"/>
      <c r="AI5" s="52"/>
    </row>
    <row r="6" spans="1:35" ht="92.25" customHeight="1">
      <c r="A6" s="69"/>
      <c r="B6" s="69"/>
      <c r="C6" s="69"/>
      <c r="D6" s="58"/>
      <c r="E6" s="58"/>
      <c r="F6" s="58"/>
      <c r="G6" s="58"/>
      <c r="H6" s="58"/>
      <c r="I6" s="58"/>
      <c r="J6" s="24" t="s">
        <v>4</v>
      </c>
      <c r="K6" s="24" t="s">
        <v>86</v>
      </c>
      <c r="L6" s="25" t="s">
        <v>63</v>
      </c>
      <c r="M6" s="24" t="s">
        <v>87</v>
      </c>
      <c r="N6" s="24" t="s">
        <v>23</v>
      </c>
      <c r="O6" s="24" t="s">
        <v>87</v>
      </c>
      <c r="P6" s="24" t="s">
        <v>23</v>
      </c>
      <c r="Q6" s="26" t="s">
        <v>87</v>
      </c>
      <c r="R6" s="24" t="s">
        <v>23</v>
      </c>
      <c r="S6" s="24" t="s">
        <v>87</v>
      </c>
      <c r="T6" s="24" t="s">
        <v>23</v>
      </c>
      <c r="U6" s="24" t="s">
        <v>87</v>
      </c>
      <c r="V6" s="24" t="s">
        <v>23</v>
      </c>
      <c r="W6" s="24" t="s">
        <v>87</v>
      </c>
      <c r="X6" s="24" t="s">
        <v>23</v>
      </c>
      <c r="Y6" s="24" t="s">
        <v>87</v>
      </c>
      <c r="Z6" s="24" t="s">
        <v>23</v>
      </c>
      <c r="AA6" s="24" t="s">
        <v>87</v>
      </c>
      <c r="AB6" s="24" t="s">
        <v>23</v>
      </c>
      <c r="AC6" s="24" t="s">
        <v>87</v>
      </c>
      <c r="AD6" s="24" t="s">
        <v>23</v>
      </c>
      <c r="AE6" s="24" t="s">
        <v>87</v>
      </c>
      <c r="AF6" s="24" t="s">
        <v>23</v>
      </c>
      <c r="AG6" s="24" t="s">
        <v>87</v>
      </c>
      <c r="AH6" s="68"/>
      <c r="AI6" s="52"/>
    </row>
    <row r="7" spans="1:35" ht="18" customHeight="1">
      <c r="A7" s="67">
        <v>1</v>
      </c>
      <c r="B7" s="67"/>
      <c r="C7" s="27"/>
      <c r="D7" s="51">
        <v>2</v>
      </c>
      <c r="E7" s="51">
        <v>3</v>
      </c>
      <c r="F7" s="51">
        <v>4</v>
      </c>
      <c r="G7" s="51">
        <v>5</v>
      </c>
      <c r="H7" s="51" t="s">
        <v>26</v>
      </c>
      <c r="I7" s="51" t="s">
        <v>24</v>
      </c>
      <c r="J7" s="51">
        <v>8</v>
      </c>
      <c r="K7" s="51">
        <v>9</v>
      </c>
      <c r="L7" s="51">
        <v>10</v>
      </c>
      <c r="M7" s="51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  <c r="S7" s="27">
        <v>17</v>
      </c>
      <c r="T7" s="27">
        <v>18</v>
      </c>
      <c r="U7" s="27">
        <v>19</v>
      </c>
      <c r="V7" s="27">
        <v>20</v>
      </c>
      <c r="W7" s="27">
        <v>21</v>
      </c>
      <c r="X7" s="27">
        <v>22</v>
      </c>
      <c r="Y7" s="27">
        <v>23</v>
      </c>
      <c r="Z7" s="27">
        <v>24</v>
      </c>
      <c r="AA7" s="27">
        <v>25</v>
      </c>
      <c r="AB7" s="27">
        <v>26</v>
      </c>
      <c r="AC7" s="27">
        <v>27</v>
      </c>
      <c r="AD7" s="27">
        <v>28</v>
      </c>
      <c r="AE7" s="27">
        <v>29</v>
      </c>
      <c r="AF7" s="27">
        <v>30</v>
      </c>
      <c r="AG7" s="50"/>
      <c r="AH7" s="50">
        <v>31</v>
      </c>
      <c r="AI7" s="27" t="s">
        <v>58</v>
      </c>
    </row>
    <row r="8" spans="1:35" s="11" customFormat="1" ht="29.25" customHeight="1">
      <c r="A8" s="41" t="s">
        <v>3</v>
      </c>
      <c r="B8" s="41"/>
      <c r="C8" s="42"/>
      <c r="D8" s="43">
        <f>SUM(D10:D20)</f>
        <v>11160267</v>
      </c>
      <c r="E8" s="43">
        <f aca="true" t="shared" si="0" ref="E8:AI8">SUM(E10:E20)</f>
        <v>11160267</v>
      </c>
      <c r="F8" s="43">
        <f t="shared" si="0"/>
        <v>11105379.79</v>
      </c>
      <c r="G8" s="43">
        <f t="shared" si="0"/>
        <v>11104370.63</v>
      </c>
      <c r="H8" s="43">
        <f t="shared" si="0"/>
        <v>744.8699999999953</v>
      </c>
      <c r="I8" s="43">
        <f t="shared" si="0"/>
        <v>-55632.07999999972</v>
      </c>
      <c r="J8" s="43">
        <f t="shared" si="0"/>
        <v>434467.08999999997</v>
      </c>
      <c r="K8" s="43">
        <f t="shared" si="0"/>
        <v>193.3999999999878</v>
      </c>
      <c r="L8" s="43">
        <f t="shared" si="0"/>
        <v>520964.98</v>
      </c>
      <c r="M8" s="43">
        <f t="shared" si="0"/>
        <v>78110.61000000002</v>
      </c>
      <c r="N8" s="43">
        <f t="shared" si="0"/>
        <v>0</v>
      </c>
      <c r="O8" s="43">
        <f t="shared" si="0"/>
        <v>0</v>
      </c>
      <c r="P8" s="43">
        <f t="shared" si="0"/>
        <v>920305.47</v>
      </c>
      <c r="Q8" s="43">
        <f t="shared" si="0"/>
        <v>141578.97</v>
      </c>
      <c r="R8" s="43">
        <f t="shared" si="0"/>
        <v>245874.62</v>
      </c>
      <c r="S8" s="43">
        <f t="shared" si="0"/>
        <v>14355.09</v>
      </c>
      <c r="T8" s="43">
        <f t="shared" si="0"/>
        <v>23734.68</v>
      </c>
      <c r="U8" s="43">
        <f t="shared" si="0"/>
        <v>68.32</v>
      </c>
      <c r="V8" s="43">
        <f t="shared" si="0"/>
        <v>0</v>
      </c>
      <c r="W8" s="43">
        <f t="shared" si="0"/>
        <v>8.54</v>
      </c>
      <c r="X8" s="43">
        <f t="shared" si="0"/>
        <v>24508.86</v>
      </c>
      <c r="Y8" s="43">
        <f t="shared" si="0"/>
        <v>182.4</v>
      </c>
      <c r="Z8" s="43">
        <f t="shared" si="0"/>
        <v>50887.63000000001</v>
      </c>
      <c r="AA8" s="43">
        <f t="shared" si="0"/>
        <v>268.93</v>
      </c>
      <c r="AB8" s="43">
        <f t="shared" si="0"/>
        <v>0</v>
      </c>
      <c r="AC8" s="43">
        <f t="shared" si="0"/>
        <v>0</v>
      </c>
      <c r="AD8" s="43">
        <f t="shared" si="0"/>
        <v>1713.4</v>
      </c>
      <c r="AE8" s="43">
        <f t="shared" si="0"/>
        <v>0</v>
      </c>
      <c r="AF8" s="43">
        <f t="shared" si="0"/>
        <v>7041.17</v>
      </c>
      <c r="AG8" s="43">
        <f t="shared" si="0"/>
        <v>8.54</v>
      </c>
      <c r="AH8" s="43">
        <f t="shared" si="0"/>
        <v>1479994.1500000001</v>
      </c>
      <c r="AI8" s="43">
        <f t="shared" si="0"/>
        <v>15048444.08</v>
      </c>
    </row>
    <row r="9" spans="1:35" s="7" customFormat="1" ht="12" customHeight="1">
      <c r="A9" s="8" t="s">
        <v>25</v>
      </c>
      <c r="B9" s="8"/>
      <c r="C9" s="35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s="21" customFormat="1" ht="18" customHeight="1">
      <c r="A10" s="4" t="s">
        <v>64</v>
      </c>
      <c r="B10" s="9">
        <v>740200008</v>
      </c>
      <c r="C10" s="36" t="s">
        <v>51</v>
      </c>
      <c r="D10" s="20">
        <v>2288980</v>
      </c>
      <c r="E10" s="20">
        <v>2288980</v>
      </c>
      <c r="F10" s="20">
        <v>2281448.06</v>
      </c>
      <c r="G10" s="20">
        <v>2281448.06</v>
      </c>
      <c r="H10" s="20"/>
      <c r="I10" s="20">
        <f aca="true" t="shared" si="1" ref="I10:I18">F10-E10</f>
        <v>-7531.939999999944</v>
      </c>
      <c r="J10" s="20">
        <v>65558.68000000001</v>
      </c>
      <c r="K10" s="20">
        <v>0</v>
      </c>
      <c r="L10" s="20">
        <v>132909.95</v>
      </c>
      <c r="M10" s="20">
        <v>18334.56</v>
      </c>
      <c r="N10" s="20"/>
      <c r="O10" s="20"/>
      <c r="P10" s="18">
        <v>180552.23</v>
      </c>
      <c r="Q10" s="18">
        <v>36598.17</v>
      </c>
      <c r="R10" s="18"/>
      <c r="S10" s="18"/>
      <c r="T10" s="18"/>
      <c r="U10" s="18"/>
      <c r="V10" s="18"/>
      <c r="W10" s="18"/>
      <c r="X10" s="18">
        <v>5536.45</v>
      </c>
      <c r="Y10" s="18">
        <v>28.5</v>
      </c>
      <c r="Z10" s="18">
        <v>5127.43</v>
      </c>
      <c r="AA10" s="18">
        <v>0</v>
      </c>
      <c r="AB10" s="18"/>
      <c r="AC10" s="18"/>
      <c r="AD10" s="18">
        <v>755.55</v>
      </c>
      <c r="AE10" s="18"/>
      <c r="AF10" s="18">
        <v>275.16</v>
      </c>
      <c r="AG10" s="18">
        <v>0</v>
      </c>
      <c r="AH10" s="20">
        <v>267674.09</v>
      </c>
      <c r="AI10" s="29">
        <f>G10+J10+L10+M10+N10+O10+P10+Q10+R10+S10+T10+U10+V10+W10+X10+Y10+Z10+AA10+AB10+AC10+AD10+AE10+AH10+AF10+AG10</f>
        <v>2994798.8300000005</v>
      </c>
    </row>
    <row r="11" spans="1:35" s="21" customFormat="1" ht="25.5">
      <c r="A11" s="4" t="s">
        <v>59</v>
      </c>
      <c r="B11" s="9">
        <v>90020301</v>
      </c>
      <c r="C11" s="36" t="s">
        <v>51</v>
      </c>
      <c r="D11" s="20">
        <v>883891</v>
      </c>
      <c r="E11" s="20">
        <v>883891</v>
      </c>
      <c r="F11" s="20">
        <v>876114.0299999999</v>
      </c>
      <c r="G11" s="20">
        <v>875849.74</v>
      </c>
      <c r="H11" s="20"/>
      <c r="I11" s="20">
        <f t="shared" si="1"/>
        <v>-7776.9700000000885</v>
      </c>
      <c r="J11" s="20">
        <v>67184.15000000001</v>
      </c>
      <c r="K11" s="20">
        <v>115.18999999998778</v>
      </c>
      <c r="L11" s="20">
        <v>43087.96</v>
      </c>
      <c r="M11" s="20">
        <v>6238.67</v>
      </c>
      <c r="N11" s="20"/>
      <c r="O11" s="20"/>
      <c r="P11" s="18"/>
      <c r="Q11" s="18"/>
      <c r="R11" s="18"/>
      <c r="S11" s="18"/>
      <c r="T11" s="18"/>
      <c r="U11" s="18"/>
      <c r="V11" s="18"/>
      <c r="W11" s="18"/>
      <c r="X11" s="18">
        <v>761.17</v>
      </c>
      <c r="Y11" s="18">
        <v>5.7</v>
      </c>
      <c r="Z11" s="18">
        <v>11466.79</v>
      </c>
      <c r="AA11" s="18">
        <v>25.61</v>
      </c>
      <c r="AB11" s="18"/>
      <c r="AC11" s="18"/>
      <c r="AD11" s="18"/>
      <c r="AE11" s="18"/>
      <c r="AF11" s="18"/>
      <c r="AG11" s="18"/>
      <c r="AH11" s="20">
        <v>165776.48</v>
      </c>
      <c r="AI11" s="29">
        <f aca="true" t="shared" si="2" ref="AI11:AI62">G11+J11+L11+M11+N11+O11+P11+Q11+R11+S11+T11+U11+V11+W11+X11+Y11+Z11+AA11+AB11+AC11+AD11+AE11+AH11+AF11+AG11</f>
        <v>1170396.27</v>
      </c>
    </row>
    <row r="12" spans="1:35" s="21" customFormat="1" ht="14.25" customHeight="1">
      <c r="A12" s="4" t="s">
        <v>65</v>
      </c>
      <c r="B12" s="9">
        <v>110000048</v>
      </c>
      <c r="C12" s="36" t="s">
        <v>51</v>
      </c>
      <c r="D12" s="20">
        <v>2654161</v>
      </c>
      <c r="E12" s="20">
        <v>2654161</v>
      </c>
      <c r="F12" s="20">
        <v>2637469.96</v>
      </c>
      <c r="G12" s="20">
        <v>2637469.9600000004</v>
      </c>
      <c r="H12" s="20"/>
      <c r="I12" s="20">
        <f t="shared" si="1"/>
        <v>-16691.040000000037</v>
      </c>
      <c r="J12" s="20">
        <v>84235.89</v>
      </c>
      <c r="K12" s="20">
        <v>0</v>
      </c>
      <c r="L12" s="20">
        <v>85659.78</v>
      </c>
      <c r="M12" s="20">
        <v>13659.73</v>
      </c>
      <c r="N12" s="20"/>
      <c r="O12" s="20"/>
      <c r="P12" s="18">
        <v>136423.06</v>
      </c>
      <c r="Q12" s="18">
        <v>31050.02</v>
      </c>
      <c r="R12" s="18">
        <v>111287.32</v>
      </c>
      <c r="S12" s="18">
        <v>6199.92</v>
      </c>
      <c r="T12" s="18">
        <v>23734.68</v>
      </c>
      <c r="U12" s="18">
        <v>68.32</v>
      </c>
      <c r="V12" s="18">
        <v>0</v>
      </c>
      <c r="W12" s="18">
        <v>8.54</v>
      </c>
      <c r="X12" s="18"/>
      <c r="Y12" s="18"/>
      <c r="Z12" s="18">
        <v>20340.440000000002</v>
      </c>
      <c r="AA12" s="18">
        <v>145.14</v>
      </c>
      <c r="AB12" s="18"/>
      <c r="AC12" s="18"/>
      <c r="AD12" s="18">
        <v>400.6</v>
      </c>
      <c r="AE12" s="18"/>
      <c r="AF12" s="18">
        <v>1368.57</v>
      </c>
      <c r="AG12" s="18">
        <v>0</v>
      </c>
      <c r="AH12" s="20">
        <v>339817.16000000003</v>
      </c>
      <c r="AI12" s="29">
        <f t="shared" si="2"/>
        <v>3491869.1300000004</v>
      </c>
    </row>
    <row r="13" spans="1:35" s="21" customFormat="1" ht="25.5">
      <c r="A13" s="4" t="s">
        <v>50</v>
      </c>
      <c r="B13" s="9">
        <v>460200036</v>
      </c>
      <c r="C13" s="36" t="s">
        <v>51</v>
      </c>
      <c r="D13" s="20">
        <v>1858547</v>
      </c>
      <c r="E13" s="20">
        <v>1858547</v>
      </c>
      <c r="F13" s="20">
        <v>1856014.4600000002</v>
      </c>
      <c r="G13" s="20">
        <v>1856014.46</v>
      </c>
      <c r="H13" s="20"/>
      <c r="I13" s="20">
        <f t="shared" si="1"/>
        <v>-2532.5399999998044</v>
      </c>
      <c r="J13" s="20">
        <v>58499.689999999995</v>
      </c>
      <c r="K13" s="20">
        <v>0</v>
      </c>
      <c r="L13" s="20">
        <v>116936.91</v>
      </c>
      <c r="M13" s="20">
        <v>17526.33</v>
      </c>
      <c r="N13" s="20"/>
      <c r="O13" s="20"/>
      <c r="P13" s="18">
        <v>11872.16</v>
      </c>
      <c r="Q13" s="18"/>
      <c r="R13" s="18">
        <v>134587.3</v>
      </c>
      <c r="S13" s="18">
        <v>8155.17</v>
      </c>
      <c r="T13" s="18"/>
      <c r="U13" s="18"/>
      <c r="V13" s="18"/>
      <c r="W13" s="18"/>
      <c r="X13" s="18">
        <v>3696.04</v>
      </c>
      <c r="Y13" s="18">
        <v>25.65</v>
      </c>
      <c r="Z13" s="18">
        <v>4583.91</v>
      </c>
      <c r="AA13" s="18">
        <v>21.34</v>
      </c>
      <c r="AB13" s="18"/>
      <c r="AC13" s="18"/>
      <c r="AD13" s="18">
        <v>57.22</v>
      </c>
      <c r="AE13" s="18"/>
      <c r="AF13" s="18"/>
      <c r="AG13" s="18"/>
      <c r="AH13" s="20">
        <v>280982.84</v>
      </c>
      <c r="AI13" s="29">
        <f t="shared" si="2"/>
        <v>2492959.0199999996</v>
      </c>
    </row>
    <row r="14" spans="1:35" ht="13.5" customHeight="1">
      <c r="A14" s="30" t="s">
        <v>66</v>
      </c>
      <c r="B14" s="31">
        <v>320200001</v>
      </c>
      <c r="C14" s="39" t="s">
        <v>51</v>
      </c>
      <c r="D14" s="3">
        <v>1101507</v>
      </c>
      <c r="E14" s="3">
        <v>1101507</v>
      </c>
      <c r="F14" s="3">
        <v>1095440.86</v>
      </c>
      <c r="G14" s="3">
        <v>1095440.8599999999</v>
      </c>
      <c r="H14" s="20"/>
      <c r="I14" s="20">
        <f t="shared" si="1"/>
        <v>-6066.139999999898</v>
      </c>
      <c r="J14" s="23">
        <v>39380.17</v>
      </c>
      <c r="K14" s="23">
        <v>0</v>
      </c>
      <c r="L14" s="3">
        <v>69719.82</v>
      </c>
      <c r="M14" s="3">
        <v>12801.11</v>
      </c>
      <c r="N14" s="3"/>
      <c r="O14" s="3"/>
      <c r="P14" s="3">
        <v>152743.11</v>
      </c>
      <c r="Q14" s="3">
        <v>15470.21</v>
      </c>
      <c r="R14" s="3"/>
      <c r="S14" s="23"/>
      <c r="T14" s="23"/>
      <c r="U14" s="23"/>
      <c r="V14" s="23"/>
      <c r="W14" s="23"/>
      <c r="X14" s="23">
        <v>4998.200000000001</v>
      </c>
      <c r="Y14" s="23">
        <v>22.8</v>
      </c>
      <c r="Z14" s="23">
        <v>7058.66</v>
      </c>
      <c r="AA14" s="23">
        <v>64.03</v>
      </c>
      <c r="AB14" s="23"/>
      <c r="AC14" s="23"/>
      <c r="AD14" s="23">
        <v>221.94</v>
      </c>
      <c r="AE14" s="23"/>
      <c r="AF14" s="23">
        <v>1073.54</v>
      </c>
      <c r="AG14" s="23">
        <v>4.27</v>
      </c>
      <c r="AH14" s="20">
        <v>148679.31</v>
      </c>
      <c r="AI14" s="29">
        <f t="shared" si="2"/>
        <v>1547678.0299999998</v>
      </c>
    </row>
    <row r="15" spans="1:35" ht="12.75">
      <c r="A15" s="30" t="s">
        <v>60</v>
      </c>
      <c r="B15" s="31">
        <v>400200024</v>
      </c>
      <c r="C15" s="39" t="s">
        <v>51</v>
      </c>
      <c r="D15" s="3">
        <v>1210909</v>
      </c>
      <c r="E15" s="3">
        <v>1210909</v>
      </c>
      <c r="F15" s="3">
        <v>1203532.08</v>
      </c>
      <c r="G15" s="3">
        <v>1203532.0799999998</v>
      </c>
      <c r="H15" s="20"/>
      <c r="I15" s="20">
        <f t="shared" si="1"/>
        <v>-7376.9199999999255</v>
      </c>
      <c r="J15" s="23">
        <v>55603.28</v>
      </c>
      <c r="K15" s="23">
        <v>0</v>
      </c>
      <c r="L15" s="3">
        <v>72650.56</v>
      </c>
      <c r="M15" s="3">
        <v>9550.21</v>
      </c>
      <c r="N15" s="3"/>
      <c r="O15" s="3"/>
      <c r="P15" s="3">
        <v>164036.39</v>
      </c>
      <c r="Q15" s="3">
        <v>7506.66</v>
      </c>
      <c r="R15" s="3"/>
      <c r="S15" s="23"/>
      <c r="T15" s="23"/>
      <c r="U15" s="23"/>
      <c r="V15" s="23"/>
      <c r="W15" s="23"/>
      <c r="X15" s="23">
        <v>9517</v>
      </c>
      <c r="Y15" s="23">
        <v>99.75</v>
      </c>
      <c r="Z15" s="23">
        <v>2310.4</v>
      </c>
      <c r="AA15" s="23">
        <v>12.809999999999999</v>
      </c>
      <c r="AB15" s="23"/>
      <c r="AC15" s="23"/>
      <c r="AD15" s="23">
        <v>278.09</v>
      </c>
      <c r="AE15" s="23"/>
      <c r="AF15" s="23">
        <v>4323.9</v>
      </c>
      <c r="AG15" s="23">
        <v>4.27</v>
      </c>
      <c r="AH15" s="20">
        <v>184990.29</v>
      </c>
      <c r="AI15" s="29">
        <f t="shared" si="2"/>
        <v>1714415.69</v>
      </c>
    </row>
    <row r="16" spans="1:35" s="21" customFormat="1" ht="13.5" customHeight="1">
      <c r="A16" s="4" t="s">
        <v>67</v>
      </c>
      <c r="B16" s="9">
        <v>90012101</v>
      </c>
      <c r="C16" s="36" t="s">
        <v>51</v>
      </c>
      <c r="D16" s="20">
        <v>280297</v>
      </c>
      <c r="E16" s="20">
        <v>280297</v>
      </c>
      <c r="F16" s="20">
        <v>273902.85</v>
      </c>
      <c r="G16" s="20">
        <v>273902.85000000003</v>
      </c>
      <c r="H16" s="20"/>
      <c r="I16" s="20">
        <f t="shared" si="1"/>
        <v>-6394.150000000023</v>
      </c>
      <c r="J16" s="20">
        <v>31649.229999999996</v>
      </c>
      <c r="K16" s="20">
        <v>0</v>
      </c>
      <c r="L16" s="20"/>
      <c r="M16" s="20"/>
      <c r="N16" s="20"/>
      <c r="O16" s="3"/>
      <c r="P16" s="20">
        <v>274678.52</v>
      </c>
      <c r="Q16" s="20">
        <v>50953.91</v>
      </c>
      <c r="R16" s="20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20">
        <v>21217.63</v>
      </c>
      <c r="AI16" s="29">
        <f t="shared" si="2"/>
        <v>652402.1400000001</v>
      </c>
    </row>
    <row r="17" spans="1:35" s="21" customFormat="1" ht="26.25" customHeight="1">
      <c r="A17" s="4" t="s">
        <v>68</v>
      </c>
      <c r="B17" s="9">
        <v>560800001</v>
      </c>
      <c r="C17" s="36" t="s">
        <v>51</v>
      </c>
      <c r="D17" s="20">
        <v>14231</v>
      </c>
      <c r="E17" s="20">
        <v>14231</v>
      </c>
      <c r="F17" s="20">
        <v>12970.05</v>
      </c>
      <c r="G17" s="20">
        <v>12970.05</v>
      </c>
      <c r="H17" s="20"/>
      <c r="I17" s="20">
        <f t="shared" si="1"/>
        <v>-1260.9500000000007</v>
      </c>
      <c r="J17" s="20">
        <v>1672.74</v>
      </c>
      <c r="K17" s="20">
        <v>0</v>
      </c>
      <c r="L17" s="20"/>
      <c r="M17" s="20"/>
      <c r="N17" s="20"/>
      <c r="O17" s="20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23">
        <v>3064.35</v>
      </c>
      <c r="AI17" s="29">
        <f t="shared" si="2"/>
        <v>17707.14</v>
      </c>
    </row>
    <row r="18" spans="1:35" s="21" customFormat="1" ht="25.5">
      <c r="A18" s="4" t="s">
        <v>29</v>
      </c>
      <c r="B18" s="9">
        <v>460800006</v>
      </c>
      <c r="C18" s="36" t="s">
        <v>51</v>
      </c>
      <c r="D18" s="20">
        <v>5359</v>
      </c>
      <c r="E18" s="20">
        <v>5359</v>
      </c>
      <c r="F18" s="20">
        <v>5357.57</v>
      </c>
      <c r="G18" s="20">
        <v>5357.57</v>
      </c>
      <c r="H18" s="20"/>
      <c r="I18" s="20">
        <f t="shared" si="1"/>
        <v>-1.430000000000291</v>
      </c>
      <c r="J18" s="20">
        <v>465.42999999999995</v>
      </c>
      <c r="K18" s="20">
        <v>0</v>
      </c>
      <c r="L18" s="20"/>
      <c r="M18" s="20"/>
      <c r="N18" s="20"/>
      <c r="O18" s="20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3">
        <v>1648.22</v>
      </c>
      <c r="AI18" s="29">
        <f t="shared" si="2"/>
        <v>7471.22</v>
      </c>
    </row>
    <row r="19" spans="1:35" s="21" customFormat="1" ht="24" customHeight="1">
      <c r="A19" s="16" t="s">
        <v>69</v>
      </c>
      <c r="B19" s="23">
        <v>468900005</v>
      </c>
      <c r="C19" s="28" t="s">
        <v>51</v>
      </c>
      <c r="D19" s="23">
        <v>860739</v>
      </c>
      <c r="E19" s="23">
        <v>860739</v>
      </c>
      <c r="F19" s="23">
        <v>861277.37</v>
      </c>
      <c r="G19" s="23">
        <v>860739</v>
      </c>
      <c r="H19" s="20">
        <f>F19-E19</f>
        <v>538.3699999999953</v>
      </c>
      <c r="I19" s="20"/>
      <c r="J19" s="23">
        <v>29513.940000000002</v>
      </c>
      <c r="K19" s="23">
        <v>0</v>
      </c>
      <c r="L19" s="20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>
        <v>66115.34</v>
      </c>
      <c r="AI19" s="29">
        <f t="shared" si="2"/>
        <v>956368.2799999999</v>
      </c>
    </row>
    <row r="20" spans="1:35" s="21" customFormat="1" ht="24" customHeight="1">
      <c r="A20" s="16" t="s">
        <v>70</v>
      </c>
      <c r="B20" s="23">
        <v>561800005</v>
      </c>
      <c r="C20" s="28" t="s">
        <v>51</v>
      </c>
      <c r="D20" s="23">
        <v>1646</v>
      </c>
      <c r="E20" s="23">
        <v>1646</v>
      </c>
      <c r="F20" s="23">
        <v>1852.5</v>
      </c>
      <c r="G20" s="23">
        <v>1646</v>
      </c>
      <c r="H20" s="20">
        <f>F20-E20</f>
        <v>206.5</v>
      </c>
      <c r="I20" s="20"/>
      <c r="J20" s="20">
        <v>703.89</v>
      </c>
      <c r="K20" s="20">
        <v>78.21000000000004</v>
      </c>
      <c r="L20" s="20"/>
      <c r="M20" s="20"/>
      <c r="N20" s="20"/>
      <c r="O20" s="20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3">
        <v>28.44</v>
      </c>
      <c r="AI20" s="29">
        <f t="shared" si="2"/>
        <v>2378.33</v>
      </c>
    </row>
    <row r="21" spans="1:35" s="10" customFormat="1" ht="25.5">
      <c r="A21" s="44" t="s">
        <v>46</v>
      </c>
      <c r="B21" s="44"/>
      <c r="C21" s="45"/>
      <c r="D21" s="43">
        <f aca="true" t="shared" si="3" ref="D21:AH21">SUM(D22:D28)</f>
        <v>4460341</v>
      </c>
      <c r="E21" s="43">
        <f t="shared" si="3"/>
        <v>4460341</v>
      </c>
      <c r="F21" s="43">
        <f t="shared" si="3"/>
        <v>4464112.11</v>
      </c>
      <c r="G21" s="43">
        <f t="shared" si="3"/>
        <v>4454639.680000001</v>
      </c>
      <c r="H21" s="43">
        <f t="shared" si="3"/>
        <v>9472.429999999991</v>
      </c>
      <c r="I21" s="43">
        <f t="shared" si="3"/>
        <v>-5701.3199999998915</v>
      </c>
      <c r="J21" s="43">
        <f t="shared" si="3"/>
        <v>143842</v>
      </c>
      <c r="K21" s="43">
        <f t="shared" si="3"/>
        <v>0</v>
      </c>
      <c r="L21" s="43">
        <f t="shared" si="3"/>
        <v>197701.08000000002</v>
      </c>
      <c r="M21" s="43">
        <f t="shared" si="3"/>
        <v>33616.850000000006</v>
      </c>
      <c r="N21" s="43">
        <f t="shared" si="3"/>
        <v>0</v>
      </c>
      <c r="O21" s="43">
        <f t="shared" si="3"/>
        <v>0</v>
      </c>
      <c r="P21" s="43">
        <f t="shared" si="3"/>
        <v>87747.68</v>
      </c>
      <c r="Q21" s="43">
        <f t="shared" si="3"/>
        <v>11874.87</v>
      </c>
      <c r="R21" s="43">
        <f t="shared" si="3"/>
        <v>988612.8099999999</v>
      </c>
      <c r="S21" s="43">
        <f t="shared" si="3"/>
        <v>54789.66</v>
      </c>
      <c r="T21" s="43">
        <f t="shared" si="3"/>
        <v>0</v>
      </c>
      <c r="U21" s="43">
        <f t="shared" si="3"/>
        <v>0</v>
      </c>
      <c r="V21" s="43">
        <f t="shared" si="3"/>
        <v>0</v>
      </c>
      <c r="W21" s="43">
        <f t="shared" si="3"/>
        <v>0</v>
      </c>
      <c r="X21" s="43">
        <f t="shared" si="3"/>
        <v>14742.26</v>
      </c>
      <c r="Y21" s="43">
        <f t="shared" si="3"/>
        <v>17.1</v>
      </c>
      <c r="Z21" s="43">
        <f t="shared" si="3"/>
        <v>9617.35</v>
      </c>
      <c r="AA21" s="43">
        <f t="shared" si="3"/>
        <v>58.33</v>
      </c>
      <c r="AB21" s="43">
        <f t="shared" si="3"/>
        <v>0</v>
      </c>
      <c r="AC21" s="43">
        <f t="shared" si="3"/>
        <v>0</v>
      </c>
      <c r="AD21" s="43">
        <f t="shared" si="3"/>
        <v>427.99</v>
      </c>
      <c r="AE21" s="43">
        <f t="shared" si="3"/>
        <v>0</v>
      </c>
      <c r="AF21" s="43">
        <f t="shared" si="3"/>
        <v>8176.780000000001</v>
      </c>
      <c r="AG21" s="43">
        <f t="shared" si="3"/>
        <v>609.11</v>
      </c>
      <c r="AH21" s="43">
        <f t="shared" si="3"/>
        <v>525102.32</v>
      </c>
      <c r="AI21" s="43">
        <f>SUM(AI22:AI28)</f>
        <v>6531575.870000001</v>
      </c>
    </row>
    <row r="22" spans="1:35" s="21" customFormat="1" ht="17.25" customHeight="1">
      <c r="A22" s="15" t="s">
        <v>71</v>
      </c>
      <c r="B22" s="13">
        <v>90000019</v>
      </c>
      <c r="C22" s="37" t="s">
        <v>52</v>
      </c>
      <c r="D22" s="14">
        <v>6853</v>
      </c>
      <c r="E22" s="14">
        <v>6853</v>
      </c>
      <c r="F22" s="14">
        <v>6845.72</v>
      </c>
      <c r="G22" s="14">
        <v>6845.72</v>
      </c>
      <c r="H22" s="20"/>
      <c r="I22" s="20">
        <f>F22-E22</f>
        <v>-7.279999999999745</v>
      </c>
      <c r="J22" s="14">
        <v>98.21000000000001</v>
      </c>
      <c r="K22" s="14">
        <v>0</v>
      </c>
      <c r="L22" s="14"/>
      <c r="M22" s="14"/>
      <c r="N22" s="20"/>
      <c r="O22" s="3"/>
      <c r="P22" s="18"/>
      <c r="Q22" s="18"/>
      <c r="R22" s="18">
        <v>988612.8099999999</v>
      </c>
      <c r="S22" s="18">
        <v>54789.66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>
        <v>0</v>
      </c>
      <c r="AF22" s="18"/>
      <c r="AG22" s="18"/>
      <c r="AH22" s="23">
        <v>2540.65</v>
      </c>
      <c r="AI22" s="29">
        <f t="shared" si="2"/>
        <v>1052887.0499999998</v>
      </c>
    </row>
    <row r="23" spans="1:35" s="21" customFormat="1" ht="25.5">
      <c r="A23" s="15" t="s">
        <v>61</v>
      </c>
      <c r="B23" s="13">
        <v>90065207</v>
      </c>
      <c r="C23" s="37" t="s">
        <v>52</v>
      </c>
      <c r="D23" s="14">
        <v>802148</v>
      </c>
      <c r="E23" s="14">
        <v>802148</v>
      </c>
      <c r="F23" s="14">
        <v>811565.99</v>
      </c>
      <c r="G23" s="14">
        <v>802148</v>
      </c>
      <c r="H23" s="20">
        <f>F23-E23</f>
        <v>9417.98999999999</v>
      </c>
      <c r="I23" s="20"/>
      <c r="J23" s="14">
        <v>46920.54</v>
      </c>
      <c r="K23" s="14">
        <v>0</v>
      </c>
      <c r="L23" s="14"/>
      <c r="M23" s="14"/>
      <c r="N23" s="20"/>
      <c r="O23" s="3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3">
        <v>49036.3</v>
      </c>
      <c r="AI23" s="29">
        <f t="shared" si="2"/>
        <v>898104.8400000001</v>
      </c>
    </row>
    <row r="24" spans="1:35" s="21" customFormat="1" ht="25.5">
      <c r="A24" s="15" t="s">
        <v>36</v>
      </c>
      <c r="B24" s="13">
        <v>406435102</v>
      </c>
      <c r="C24" s="37" t="s">
        <v>51</v>
      </c>
      <c r="D24" s="14">
        <v>125442</v>
      </c>
      <c r="E24" s="14">
        <v>125442</v>
      </c>
      <c r="F24" s="14">
        <v>123646.15</v>
      </c>
      <c r="G24" s="14">
        <v>123646.15</v>
      </c>
      <c r="H24" s="20"/>
      <c r="I24" s="20">
        <f>F24-E24</f>
        <v>-1795.8500000000058</v>
      </c>
      <c r="J24" s="14">
        <v>5837.73</v>
      </c>
      <c r="K24" s="14">
        <v>0</v>
      </c>
      <c r="L24" s="14">
        <v>22266.52</v>
      </c>
      <c r="M24" s="14">
        <v>3727.71</v>
      </c>
      <c r="N24" s="20"/>
      <c r="O24" s="20"/>
      <c r="P24" s="18">
        <v>3970.39</v>
      </c>
      <c r="Q24" s="18"/>
      <c r="R24" s="18"/>
      <c r="S24" s="18"/>
      <c r="T24" s="18"/>
      <c r="U24" s="18"/>
      <c r="V24" s="18"/>
      <c r="W24" s="18"/>
      <c r="X24" s="18"/>
      <c r="Y24" s="18"/>
      <c r="Z24" s="18">
        <v>11.6</v>
      </c>
      <c r="AA24" s="18">
        <v>0</v>
      </c>
      <c r="AB24" s="18"/>
      <c r="AC24" s="18"/>
      <c r="AD24" s="18"/>
      <c r="AE24" s="18"/>
      <c r="AF24" s="18">
        <v>75.28</v>
      </c>
      <c r="AG24" s="18">
        <v>0</v>
      </c>
      <c r="AH24" s="23">
        <v>29603.5</v>
      </c>
      <c r="AI24" s="29">
        <f t="shared" si="2"/>
        <v>189138.88</v>
      </c>
    </row>
    <row r="25" spans="1:35" s="21" customFormat="1" ht="12.75">
      <c r="A25" s="15" t="s">
        <v>18</v>
      </c>
      <c r="B25" s="13">
        <v>90024101</v>
      </c>
      <c r="C25" s="37" t="s">
        <v>51</v>
      </c>
      <c r="D25" s="14">
        <v>2048418</v>
      </c>
      <c r="E25" s="14">
        <v>2048418</v>
      </c>
      <c r="F25" s="14">
        <v>2046366.08</v>
      </c>
      <c r="G25" s="14">
        <v>2046366.08</v>
      </c>
      <c r="H25" s="20"/>
      <c r="I25" s="20">
        <f>F25-E25</f>
        <v>-2051.9199999999255</v>
      </c>
      <c r="J25" s="14">
        <v>37512.89</v>
      </c>
      <c r="K25" s="14">
        <v>0</v>
      </c>
      <c r="L25" s="14">
        <v>89649.95</v>
      </c>
      <c r="M25" s="14">
        <v>13006.99</v>
      </c>
      <c r="N25" s="20"/>
      <c r="O25" s="20"/>
      <c r="P25" s="18">
        <v>83777.29</v>
      </c>
      <c r="Q25" s="18">
        <v>11874.87</v>
      </c>
      <c r="R25" s="18"/>
      <c r="S25" s="18"/>
      <c r="T25" s="18"/>
      <c r="U25" s="18"/>
      <c r="V25" s="18"/>
      <c r="W25" s="18"/>
      <c r="X25" s="18">
        <v>14742.26</v>
      </c>
      <c r="Y25" s="18">
        <v>17.1</v>
      </c>
      <c r="Z25" s="18">
        <v>2811.92</v>
      </c>
      <c r="AA25" s="18">
        <v>0</v>
      </c>
      <c r="AB25" s="18"/>
      <c r="AC25" s="18"/>
      <c r="AD25" s="18">
        <v>427.99</v>
      </c>
      <c r="AE25" s="18">
        <v>0</v>
      </c>
      <c r="AF25" s="18">
        <v>4432.35</v>
      </c>
      <c r="AG25" s="18">
        <v>14.23</v>
      </c>
      <c r="AH25" s="23">
        <v>270440.19999999995</v>
      </c>
      <c r="AI25" s="29">
        <f t="shared" si="2"/>
        <v>2575074.12</v>
      </c>
    </row>
    <row r="26" spans="1:35" s="21" customFormat="1" ht="28.5" customHeight="1">
      <c r="A26" s="15" t="s">
        <v>72</v>
      </c>
      <c r="B26" s="13">
        <v>90024001</v>
      </c>
      <c r="C26" s="37" t="s">
        <v>51</v>
      </c>
      <c r="D26" s="14">
        <v>356220</v>
      </c>
      <c r="E26" s="14">
        <v>356220</v>
      </c>
      <c r="F26" s="14">
        <v>354623.43</v>
      </c>
      <c r="G26" s="14">
        <v>354623.43</v>
      </c>
      <c r="H26" s="20"/>
      <c r="I26" s="20">
        <f>F26-E26</f>
        <v>-1596.570000000007</v>
      </c>
      <c r="J26" s="14">
        <v>35746.19</v>
      </c>
      <c r="K26" s="14">
        <v>0</v>
      </c>
      <c r="L26" s="14">
        <v>15792.04</v>
      </c>
      <c r="M26" s="14">
        <v>5124</v>
      </c>
      <c r="N26" s="20"/>
      <c r="O26" s="20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3">
        <v>11115.17</v>
      </c>
      <c r="AI26" s="29">
        <f t="shared" si="2"/>
        <v>422400.82999999996</v>
      </c>
    </row>
    <row r="27" spans="1:35" s="21" customFormat="1" ht="38.25">
      <c r="A27" s="16" t="s">
        <v>47</v>
      </c>
      <c r="B27" s="23">
        <v>409500009</v>
      </c>
      <c r="C27" s="28" t="s">
        <v>51</v>
      </c>
      <c r="D27" s="23">
        <v>10948</v>
      </c>
      <c r="E27" s="23">
        <v>10948</v>
      </c>
      <c r="F27" s="23">
        <v>11002.44</v>
      </c>
      <c r="G27" s="23">
        <v>10948</v>
      </c>
      <c r="H27" s="20">
        <f>F27-E27</f>
        <v>54.44000000000051</v>
      </c>
      <c r="I27" s="20"/>
      <c r="J27" s="23">
        <v>222.16</v>
      </c>
      <c r="K27" s="14">
        <v>0</v>
      </c>
      <c r="L27" s="23">
        <v>7564.04</v>
      </c>
      <c r="M27" s="23">
        <v>1251.11</v>
      </c>
      <c r="N27" s="20"/>
      <c r="O27" s="23"/>
      <c r="P27" s="23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3">
        <v>3491.32</v>
      </c>
      <c r="AI27" s="29">
        <f t="shared" si="2"/>
        <v>23476.63</v>
      </c>
    </row>
    <row r="28" spans="1:35" s="21" customFormat="1" ht="12.75">
      <c r="A28" s="32" t="s">
        <v>73</v>
      </c>
      <c r="B28" s="23">
        <v>90000026</v>
      </c>
      <c r="C28" s="28" t="s">
        <v>51</v>
      </c>
      <c r="D28" s="23">
        <v>1110312</v>
      </c>
      <c r="E28" s="23">
        <v>1110312</v>
      </c>
      <c r="F28" s="23">
        <v>1110062.3</v>
      </c>
      <c r="G28" s="23">
        <v>1110062.3</v>
      </c>
      <c r="H28" s="20"/>
      <c r="I28" s="20">
        <f>F28-E28</f>
        <v>-249.69999999995343</v>
      </c>
      <c r="J28" s="23">
        <v>17504.280000000002</v>
      </c>
      <c r="K28" s="14">
        <v>0</v>
      </c>
      <c r="L28" s="23">
        <v>62428.53</v>
      </c>
      <c r="M28" s="23">
        <v>10507.04</v>
      </c>
      <c r="N28" s="20"/>
      <c r="O28" s="20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>
        <v>6793.83</v>
      </c>
      <c r="AA28" s="18">
        <v>58.33</v>
      </c>
      <c r="AB28" s="18"/>
      <c r="AC28" s="18"/>
      <c r="AD28" s="18"/>
      <c r="AE28" s="18"/>
      <c r="AF28" s="18">
        <v>3669.15</v>
      </c>
      <c r="AG28" s="18">
        <v>594.88</v>
      </c>
      <c r="AH28" s="23">
        <v>158875.18</v>
      </c>
      <c r="AI28" s="29">
        <f t="shared" si="2"/>
        <v>1370493.52</v>
      </c>
    </row>
    <row r="29" spans="1:35" s="10" customFormat="1" ht="12.75">
      <c r="A29" s="44" t="s">
        <v>16</v>
      </c>
      <c r="B29" s="46"/>
      <c r="C29" s="45"/>
      <c r="D29" s="43">
        <f aca="true" t="shared" si="4" ref="D29:AI29">SUM(D30:D62)</f>
        <v>1392488</v>
      </c>
      <c r="E29" s="43">
        <f>SUM(E30:E62)</f>
        <v>1392488</v>
      </c>
      <c r="F29" s="43">
        <f t="shared" si="4"/>
        <v>1377697.5400000003</v>
      </c>
      <c r="G29" s="43">
        <f t="shared" si="4"/>
        <v>1377552.9900000002</v>
      </c>
      <c r="H29" s="43">
        <f t="shared" si="4"/>
        <v>144.54999999999927</v>
      </c>
      <c r="I29" s="43">
        <f t="shared" si="4"/>
        <v>-14935.00999999999</v>
      </c>
      <c r="J29" s="43">
        <f t="shared" si="4"/>
        <v>52199.01</v>
      </c>
      <c r="K29" s="43">
        <f t="shared" si="4"/>
        <v>0</v>
      </c>
      <c r="L29" s="43">
        <f t="shared" si="4"/>
        <v>375104.27</v>
      </c>
      <c r="M29" s="43">
        <f t="shared" si="4"/>
        <v>68564.81</v>
      </c>
      <c r="N29" s="43">
        <f t="shared" si="4"/>
        <v>0</v>
      </c>
      <c r="O29" s="43">
        <f t="shared" si="4"/>
        <v>0</v>
      </c>
      <c r="P29" s="43">
        <f t="shared" si="4"/>
        <v>112246.27</v>
      </c>
      <c r="Q29" s="43">
        <f t="shared" si="4"/>
        <v>32938.78</v>
      </c>
      <c r="R29" s="43">
        <f t="shared" si="4"/>
        <v>0</v>
      </c>
      <c r="S29" s="43">
        <f t="shared" si="4"/>
        <v>0</v>
      </c>
      <c r="T29" s="43">
        <f t="shared" si="4"/>
        <v>0</v>
      </c>
      <c r="U29" s="43">
        <f t="shared" si="4"/>
        <v>0</v>
      </c>
      <c r="V29" s="43">
        <f t="shared" si="4"/>
        <v>0</v>
      </c>
      <c r="W29" s="43">
        <f t="shared" si="4"/>
        <v>0</v>
      </c>
      <c r="X29" s="43">
        <f t="shared" si="4"/>
        <v>0</v>
      </c>
      <c r="Y29" s="43">
        <f t="shared" si="4"/>
        <v>0</v>
      </c>
      <c r="Z29" s="43">
        <f t="shared" si="4"/>
        <v>12.26</v>
      </c>
      <c r="AA29" s="43">
        <f t="shared" si="4"/>
        <v>0</v>
      </c>
      <c r="AB29" s="43">
        <f t="shared" si="4"/>
        <v>0</v>
      </c>
      <c r="AC29" s="43">
        <f t="shared" si="4"/>
        <v>0</v>
      </c>
      <c r="AD29" s="43">
        <f t="shared" si="4"/>
        <v>0</v>
      </c>
      <c r="AE29" s="43">
        <f t="shared" si="4"/>
        <v>0</v>
      </c>
      <c r="AF29" s="43">
        <f t="shared" si="4"/>
        <v>0</v>
      </c>
      <c r="AG29" s="43">
        <f t="shared" si="4"/>
        <v>0</v>
      </c>
      <c r="AH29" s="43">
        <f t="shared" si="4"/>
        <v>203314.32</v>
      </c>
      <c r="AI29" s="43">
        <f t="shared" si="4"/>
        <v>2221932.710000001</v>
      </c>
    </row>
    <row r="30" spans="1:35" ht="12.75">
      <c r="A30" s="15" t="s">
        <v>30</v>
      </c>
      <c r="B30" s="18">
        <v>90077403</v>
      </c>
      <c r="C30" s="40" t="s">
        <v>52</v>
      </c>
      <c r="D30" s="17">
        <v>8158</v>
      </c>
      <c r="E30" s="17">
        <v>8158</v>
      </c>
      <c r="F30" s="17">
        <v>8157.84</v>
      </c>
      <c r="G30" s="17">
        <v>8157.84</v>
      </c>
      <c r="H30" s="3"/>
      <c r="I30" s="20">
        <f>F30-E30</f>
        <v>-0.15999999999985448</v>
      </c>
      <c r="J30" s="17">
        <v>1703.73</v>
      </c>
      <c r="K30" s="17">
        <v>0</v>
      </c>
      <c r="L30" s="17"/>
      <c r="M30" s="17"/>
      <c r="N30" s="20"/>
      <c r="O30" s="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>
        <v>98.21</v>
      </c>
      <c r="AI30" s="29">
        <f t="shared" si="2"/>
        <v>9959.779999999999</v>
      </c>
    </row>
    <row r="31" spans="1:35" ht="25.5">
      <c r="A31" s="15" t="s">
        <v>8</v>
      </c>
      <c r="B31" s="18">
        <v>406477401</v>
      </c>
      <c r="C31" s="40" t="s">
        <v>52</v>
      </c>
      <c r="D31" s="17">
        <v>176552</v>
      </c>
      <c r="E31" s="17">
        <v>176552</v>
      </c>
      <c r="F31" s="17">
        <v>176551.22</v>
      </c>
      <c r="G31" s="17">
        <v>176551.22</v>
      </c>
      <c r="H31" s="3"/>
      <c r="I31" s="20">
        <f>F31-E31</f>
        <v>-0.7799999999988358</v>
      </c>
      <c r="J31" s="17">
        <v>6836.27</v>
      </c>
      <c r="K31" s="17">
        <v>0</v>
      </c>
      <c r="L31" s="17"/>
      <c r="M31" s="17"/>
      <c r="N31" s="20"/>
      <c r="O31" s="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>
        <v>11537.54</v>
      </c>
      <c r="AI31" s="29">
        <f t="shared" si="2"/>
        <v>194925.03</v>
      </c>
    </row>
    <row r="32" spans="1:35" ht="25.5">
      <c r="A32" s="15" t="s">
        <v>74</v>
      </c>
      <c r="B32" s="18">
        <v>740200049</v>
      </c>
      <c r="C32" s="40" t="s">
        <v>52</v>
      </c>
      <c r="D32" s="17">
        <v>64707</v>
      </c>
      <c r="E32" s="17">
        <v>64707</v>
      </c>
      <c r="F32" s="17">
        <v>64357.75</v>
      </c>
      <c r="G32" s="17">
        <v>64357.75</v>
      </c>
      <c r="H32" s="3"/>
      <c r="I32" s="20">
        <f>F32-E32</f>
        <v>-349.25</v>
      </c>
      <c r="J32" s="17">
        <v>905.24</v>
      </c>
      <c r="K32" s="17">
        <v>0</v>
      </c>
      <c r="L32" s="17"/>
      <c r="M32" s="17"/>
      <c r="N32" s="20"/>
      <c r="O32" s="3"/>
      <c r="P32" s="23">
        <v>5804.08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>
        <v>17272.15</v>
      </c>
      <c r="AI32" s="29">
        <f t="shared" si="2"/>
        <v>88339.22</v>
      </c>
    </row>
    <row r="33" spans="1:35" ht="38.25">
      <c r="A33" s="15" t="s">
        <v>39</v>
      </c>
      <c r="B33" s="18">
        <v>90077428</v>
      </c>
      <c r="C33" s="40" t="s">
        <v>52</v>
      </c>
      <c r="D33" s="17">
        <v>59912</v>
      </c>
      <c r="E33" s="17">
        <v>59912</v>
      </c>
      <c r="F33" s="17">
        <v>59911.82</v>
      </c>
      <c r="G33" s="17">
        <v>59911.82</v>
      </c>
      <c r="H33" s="3"/>
      <c r="I33" s="20">
        <f>F33-E33</f>
        <v>-0.18000000000029104</v>
      </c>
      <c r="J33" s="17">
        <v>3800.2999999999997</v>
      </c>
      <c r="K33" s="17">
        <v>0</v>
      </c>
      <c r="L33" s="17"/>
      <c r="M33" s="17"/>
      <c r="N33" s="20"/>
      <c r="O33" s="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>
        <v>12.26</v>
      </c>
      <c r="AA33" s="23"/>
      <c r="AB33" s="23"/>
      <c r="AC33" s="23"/>
      <c r="AD33" s="23"/>
      <c r="AE33" s="23"/>
      <c r="AF33" s="23"/>
      <c r="AG33" s="23"/>
      <c r="AH33" s="23">
        <v>10781.75</v>
      </c>
      <c r="AI33" s="29">
        <f t="shared" si="2"/>
        <v>74506.13</v>
      </c>
    </row>
    <row r="34" spans="1:35" ht="12.75">
      <c r="A34" s="15" t="s">
        <v>27</v>
      </c>
      <c r="B34" s="18">
        <v>460200043</v>
      </c>
      <c r="C34" s="40" t="s">
        <v>52</v>
      </c>
      <c r="D34" s="17">
        <v>13534</v>
      </c>
      <c r="E34" s="17">
        <v>13534</v>
      </c>
      <c r="F34" s="17">
        <v>13366.93</v>
      </c>
      <c r="G34" s="17">
        <v>13366.93</v>
      </c>
      <c r="H34" s="3"/>
      <c r="I34" s="20">
        <f aca="true" t="shared" si="5" ref="I34:I56">F34-E34</f>
        <v>-167.0699999999997</v>
      </c>
      <c r="J34" s="17">
        <v>179.34</v>
      </c>
      <c r="K34" s="17">
        <v>0</v>
      </c>
      <c r="L34" s="17">
        <v>19267.72</v>
      </c>
      <c r="M34" s="17">
        <v>4539.01</v>
      </c>
      <c r="N34" s="20"/>
      <c r="O34" s="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>
        <v>5363.12</v>
      </c>
      <c r="AI34" s="29">
        <f t="shared" si="2"/>
        <v>42716.12000000001</v>
      </c>
    </row>
    <row r="35" spans="1:35" ht="12.75">
      <c r="A35" s="15" t="s">
        <v>75</v>
      </c>
      <c r="B35" s="18">
        <v>90077418</v>
      </c>
      <c r="C35" s="40" t="s">
        <v>52</v>
      </c>
      <c r="D35" s="17">
        <v>21136</v>
      </c>
      <c r="E35" s="17">
        <v>21136</v>
      </c>
      <c r="F35" s="17">
        <v>21056.45</v>
      </c>
      <c r="G35" s="17">
        <v>21056.45</v>
      </c>
      <c r="H35" s="3"/>
      <c r="I35" s="20">
        <f t="shared" si="5"/>
        <v>-79.54999999999927</v>
      </c>
      <c r="J35" s="17">
        <v>281.82</v>
      </c>
      <c r="K35" s="17">
        <v>0</v>
      </c>
      <c r="L35" s="17">
        <v>23966.08</v>
      </c>
      <c r="M35" s="17">
        <v>5499.76</v>
      </c>
      <c r="N35" s="20"/>
      <c r="O35" s="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>
        <v>7485.31</v>
      </c>
      <c r="AI35" s="29">
        <f t="shared" si="2"/>
        <v>58289.420000000006</v>
      </c>
    </row>
    <row r="36" spans="1:35" ht="25.5">
      <c r="A36" s="15" t="s">
        <v>9</v>
      </c>
      <c r="B36" s="18">
        <v>90077434</v>
      </c>
      <c r="C36" s="40" t="s">
        <v>52</v>
      </c>
      <c r="D36" s="17">
        <v>40109</v>
      </c>
      <c r="E36" s="17">
        <v>40109</v>
      </c>
      <c r="F36" s="17">
        <v>40108.72</v>
      </c>
      <c r="G36" s="17">
        <v>40108.72</v>
      </c>
      <c r="H36" s="3"/>
      <c r="I36" s="20">
        <f t="shared" si="5"/>
        <v>-0.27999999999883585</v>
      </c>
      <c r="J36" s="17">
        <v>286.09</v>
      </c>
      <c r="K36" s="17">
        <v>0</v>
      </c>
      <c r="L36" s="17"/>
      <c r="M36" s="17"/>
      <c r="N36" s="20"/>
      <c r="O36" s="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>
        <v>10307.78</v>
      </c>
      <c r="AI36" s="29">
        <f t="shared" si="2"/>
        <v>50702.59</v>
      </c>
    </row>
    <row r="37" spans="1:35" ht="38.25">
      <c r="A37" s="15" t="s">
        <v>62</v>
      </c>
      <c r="B37" s="18">
        <v>400200003</v>
      </c>
      <c r="C37" s="40" t="s">
        <v>52</v>
      </c>
      <c r="D37" s="17">
        <v>9475</v>
      </c>
      <c r="E37" s="17">
        <v>9475</v>
      </c>
      <c r="F37" s="17">
        <v>8329.92</v>
      </c>
      <c r="G37" s="17">
        <v>8329.92</v>
      </c>
      <c r="H37" s="3"/>
      <c r="I37" s="20">
        <f t="shared" si="5"/>
        <v>-1145.08</v>
      </c>
      <c r="J37" s="17">
        <v>341.6</v>
      </c>
      <c r="K37" s="17">
        <v>0</v>
      </c>
      <c r="L37" s="17"/>
      <c r="M37" s="17"/>
      <c r="N37" s="20"/>
      <c r="O37" s="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>
        <v>2147.81</v>
      </c>
      <c r="AI37" s="29">
        <f t="shared" si="2"/>
        <v>10819.33</v>
      </c>
    </row>
    <row r="38" spans="1:35" ht="25.5">
      <c r="A38" s="15" t="s">
        <v>10</v>
      </c>
      <c r="B38" s="18">
        <v>400200007</v>
      </c>
      <c r="C38" s="40" t="s">
        <v>52</v>
      </c>
      <c r="D38" s="17">
        <v>29822</v>
      </c>
      <c r="E38" s="17">
        <v>29822</v>
      </c>
      <c r="F38" s="17">
        <v>28356.35</v>
      </c>
      <c r="G38" s="17">
        <v>28356.35</v>
      </c>
      <c r="H38" s="3"/>
      <c r="I38" s="20">
        <f t="shared" si="5"/>
        <v>-1465.6500000000015</v>
      </c>
      <c r="J38" s="17">
        <v>576.45</v>
      </c>
      <c r="K38" s="17">
        <v>0</v>
      </c>
      <c r="L38" s="17"/>
      <c r="M38" s="17"/>
      <c r="N38" s="20"/>
      <c r="O38" s="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>
        <v>6951.56</v>
      </c>
      <c r="AI38" s="29">
        <f t="shared" si="2"/>
        <v>35884.36</v>
      </c>
    </row>
    <row r="39" spans="1:35" ht="25.5">
      <c r="A39" s="15" t="s">
        <v>13</v>
      </c>
      <c r="B39" s="18">
        <v>110000057</v>
      </c>
      <c r="C39" s="40" t="s">
        <v>52</v>
      </c>
      <c r="D39" s="17">
        <v>131534</v>
      </c>
      <c r="E39" s="17">
        <v>131534</v>
      </c>
      <c r="F39" s="17">
        <v>131533.33</v>
      </c>
      <c r="G39" s="17">
        <v>131533.33</v>
      </c>
      <c r="H39" s="3"/>
      <c r="I39" s="20">
        <f t="shared" si="5"/>
        <v>-0.6700000000128057</v>
      </c>
      <c r="J39" s="17">
        <v>3697.82</v>
      </c>
      <c r="K39" s="17">
        <v>0</v>
      </c>
      <c r="L39" s="17">
        <v>1505.28</v>
      </c>
      <c r="M39" s="17">
        <v>546.56</v>
      </c>
      <c r="N39" s="20"/>
      <c r="O39" s="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>
        <v>11456.41</v>
      </c>
      <c r="AI39" s="29">
        <f t="shared" si="2"/>
        <v>148739.4</v>
      </c>
    </row>
    <row r="40" spans="1:35" ht="25.5">
      <c r="A40" s="15" t="s">
        <v>34</v>
      </c>
      <c r="B40" s="18">
        <v>90077416</v>
      </c>
      <c r="C40" s="40" t="s">
        <v>52</v>
      </c>
      <c r="D40" s="17">
        <v>28764</v>
      </c>
      <c r="E40" s="17">
        <v>28764</v>
      </c>
      <c r="F40" s="17">
        <v>28763.73</v>
      </c>
      <c r="G40" s="17">
        <v>28763.73</v>
      </c>
      <c r="H40" s="3"/>
      <c r="I40" s="20">
        <f t="shared" si="5"/>
        <v>-0.27000000000043656</v>
      </c>
      <c r="J40" s="17">
        <v>358.68</v>
      </c>
      <c r="K40" s="17">
        <v>0</v>
      </c>
      <c r="L40" s="17"/>
      <c r="M40" s="17"/>
      <c r="N40" s="20"/>
      <c r="O40" s="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>
        <v>5585.16</v>
      </c>
      <c r="AI40" s="29">
        <f t="shared" si="2"/>
        <v>34707.57</v>
      </c>
    </row>
    <row r="41" spans="1:35" ht="25.5">
      <c r="A41" s="15" t="s">
        <v>40</v>
      </c>
      <c r="B41" s="18">
        <v>740200041</v>
      </c>
      <c r="C41" s="40" t="s">
        <v>52</v>
      </c>
      <c r="D41" s="17">
        <v>45870</v>
      </c>
      <c r="E41" s="17">
        <v>45870</v>
      </c>
      <c r="F41" s="17">
        <v>45869.86</v>
      </c>
      <c r="G41" s="17">
        <v>45869.86</v>
      </c>
      <c r="H41" s="3"/>
      <c r="I41" s="20">
        <f t="shared" si="5"/>
        <v>-0.13999999999941792</v>
      </c>
      <c r="J41" s="17">
        <v>752.76</v>
      </c>
      <c r="K41" s="17">
        <v>0</v>
      </c>
      <c r="L41" s="17"/>
      <c r="M41" s="17"/>
      <c r="N41" s="20"/>
      <c r="O41" s="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>
        <v>11518.1</v>
      </c>
      <c r="AI41" s="29">
        <f t="shared" si="2"/>
        <v>58140.72</v>
      </c>
    </row>
    <row r="42" spans="1:35" ht="17.25" customHeight="1">
      <c r="A42" s="15" t="s">
        <v>76</v>
      </c>
      <c r="B42" s="18">
        <v>110000011</v>
      </c>
      <c r="C42" s="40" t="s">
        <v>52</v>
      </c>
      <c r="D42" s="17">
        <v>80003</v>
      </c>
      <c r="E42" s="17">
        <v>80003</v>
      </c>
      <c r="F42" s="17">
        <v>79251.36</v>
      </c>
      <c r="G42" s="17">
        <v>79251.36</v>
      </c>
      <c r="H42" s="3"/>
      <c r="I42" s="20">
        <f t="shared" si="5"/>
        <v>-751.6399999999994</v>
      </c>
      <c r="J42" s="17">
        <v>2399.7400000000002</v>
      </c>
      <c r="K42" s="17">
        <v>0</v>
      </c>
      <c r="L42" s="17">
        <v>2951.76</v>
      </c>
      <c r="M42" s="17">
        <v>1071.77</v>
      </c>
      <c r="N42" s="20"/>
      <c r="O42" s="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>
        <v>12361.65</v>
      </c>
      <c r="AI42" s="29">
        <f t="shared" si="2"/>
        <v>98036.28</v>
      </c>
    </row>
    <row r="43" spans="1:35" ht="25.5">
      <c r="A43" s="15" t="s">
        <v>11</v>
      </c>
      <c r="B43" s="18">
        <v>90077415</v>
      </c>
      <c r="C43" s="40" t="s">
        <v>52</v>
      </c>
      <c r="D43" s="17">
        <v>47677</v>
      </c>
      <c r="E43" s="17">
        <v>47677</v>
      </c>
      <c r="F43" s="17">
        <v>47676.36</v>
      </c>
      <c r="G43" s="17">
        <v>47676.36</v>
      </c>
      <c r="H43" s="3"/>
      <c r="I43" s="20">
        <f t="shared" si="5"/>
        <v>-0.6399999999994179</v>
      </c>
      <c r="J43" s="17">
        <v>452.62</v>
      </c>
      <c r="K43" s="17">
        <v>0</v>
      </c>
      <c r="L43" s="17"/>
      <c r="M43" s="17"/>
      <c r="N43" s="20"/>
      <c r="O43" s="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>
        <v>7878.15</v>
      </c>
      <c r="AI43" s="29">
        <f t="shared" si="2"/>
        <v>56007.130000000005</v>
      </c>
    </row>
    <row r="44" spans="1:35" ht="25.5">
      <c r="A44" s="15" t="s">
        <v>12</v>
      </c>
      <c r="B44" s="18">
        <v>741400013</v>
      </c>
      <c r="C44" s="40" t="s">
        <v>52</v>
      </c>
      <c r="D44" s="17">
        <v>45859</v>
      </c>
      <c r="E44" s="17">
        <v>45859</v>
      </c>
      <c r="F44" s="17">
        <v>45858.91</v>
      </c>
      <c r="G44" s="17">
        <v>45858.91</v>
      </c>
      <c r="H44" s="3"/>
      <c r="I44" s="20">
        <f t="shared" si="5"/>
        <v>-0.08999999999650754</v>
      </c>
      <c r="J44" s="17">
        <v>2869.44</v>
      </c>
      <c r="K44" s="17">
        <v>0</v>
      </c>
      <c r="L44" s="17"/>
      <c r="M44" s="17"/>
      <c r="N44" s="20"/>
      <c r="O44" s="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>
        <v>2954.84</v>
      </c>
      <c r="AI44" s="29">
        <f t="shared" si="2"/>
        <v>51683.19</v>
      </c>
    </row>
    <row r="45" spans="1:35" ht="12.75">
      <c r="A45" s="15" t="s">
        <v>41</v>
      </c>
      <c r="B45" s="18">
        <v>460200027</v>
      </c>
      <c r="C45" s="40" t="s">
        <v>52</v>
      </c>
      <c r="D45" s="17">
        <v>16147</v>
      </c>
      <c r="E45" s="17">
        <v>16147</v>
      </c>
      <c r="F45" s="17">
        <v>14370.24</v>
      </c>
      <c r="G45" s="17">
        <v>14370.24</v>
      </c>
      <c r="H45" s="3"/>
      <c r="I45" s="20">
        <f t="shared" si="5"/>
        <v>-1776.7600000000002</v>
      </c>
      <c r="J45" s="17">
        <v>691.74</v>
      </c>
      <c r="K45" s="17">
        <v>0</v>
      </c>
      <c r="L45" s="17">
        <v>20893.15</v>
      </c>
      <c r="M45" s="17">
        <v>4714.08</v>
      </c>
      <c r="N45" s="20"/>
      <c r="O45" s="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>
        <v>5670.56</v>
      </c>
      <c r="AI45" s="29">
        <f t="shared" si="2"/>
        <v>46339.770000000004</v>
      </c>
    </row>
    <row r="46" spans="1:35" ht="13.5" customHeight="1">
      <c r="A46" s="15" t="s">
        <v>77</v>
      </c>
      <c r="B46" s="18">
        <v>741400026</v>
      </c>
      <c r="C46" s="40" t="s">
        <v>52</v>
      </c>
      <c r="D46" s="17">
        <v>3226</v>
      </c>
      <c r="E46" s="17">
        <v>3226</v>
      </c>
      <c r="F46" s="17">
        <v>2498.45</v>
      </c>
      <c r="G46" s="17">
        <v>2498.4500000000003</v>
      </c>
      <c r="H46" s="3"/>
      <c r="I46" s="20">
        <f t="shared" si="5"/>
        <v>-727.5500000000002</v>
      </c>
      <c r="J46" s="17">
        <v>85.4</v>
      </c>
      <c r="K46" s="17">
        <v>0</v>
      </c>
      <c r="L46" s="17"/>
      <c r="M46" s="17"/>
      <c r="N46" s="20"/>
      <c r="O46" s="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>
        <v>721.63</v>
      </c>
      <c r="AI46" s="29">
        <f t="shared" si="2"/>
        <v>3305.4800000000005</v>
      </c>
    </row>
    <row r="47" spans="1:35" ht="13.5" customHeight="1">
      <c r="A47" s="15" t="s">
        <v>78</v>
      </c>
      <c r="B47" s="18">
        <v>460200029</v>
      </c>
      <c r="C47" s="40" t="s">
        <v>52</v>
      </c>
      <c r="D47" s="17">
        <v>727</v>
      </c>
      <c r="E47" s="17">
        <v>727</v>
      </c>
      <c r="F47" s="17">
        <v>357.05</v>
      </c>
      <c r="G47" s="17">
        <v>357.05</v>
      </c>
      <c r="H47" s="3"/>
      <c r="I47" s="20">
        <f t="shared" si="5"/>
        <v>-369.95</v>
      </c>
      <c r="J47" s="17">
        <v>12.809999999999999</v>
      </c>
      <c r="K47" s="17">
        <v>0</v>
      </c>
      <c r="L47" s="17">
        <v>246.25</v>
      </c>
      <c r="M47" s="17">
        <v>119.56</v>
      </c>
      <c r="N47" s="20"/>
      <c r="O47" s="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>
        <v>145.18</v>
      </c>
      <c r="AI47" s="29">
        <f t="shared" si="2"/>
        <v>880.8500000000001</v>
      </c>
    </row>
    <row r="48" spans="1:35" ht="25.5">
      <c r="A48" s="15" t="s">
        <v>28</v>
      </c>
      <c r="B48" s="18">
        <v>741400012</v>
      </c>
      <c r="C48" s="40" t="s">
        <v>52</v>
      </c>
      <c r="D48" s="17">
        <v>70640</v>
      </c>
      <c r="E48" s="17">
        <v>70640</v>
      </c>
      <c r="F48" s="17">
        <v>70639.1</v>
      </c>
      <c r="G48" s="17">
        <v>70639.1</v>
      </c>
      <c r="H48" s="3"/>
      <c r="I48" s="20">
        <f t="shared" si="5"/>
        <v>-0.8999999999941792</v>
      </c>
      <c r="J48" s="17">
        <v>952.21</v>
      </c>
      <c r="K48" s="17">
        <v>0</v>
      </c>
      <c r="L48" s="17"/>
      <c r="M48" s="17"/>
      <c r="N48" s="20"/>
      <c r="O48" s="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>
        <v>6417.81</v>
      </c>
      <c r="AI48" s="29">
        <f t="shared" si="2"/>
        <v>78009.12000000001</v>
      </c>
    </row>
    <row r="49" spans="1:35" ht="25.5">
      <c r="A49" s="15" t="s">
        <v>17</v>
      </c>
      <c r="B49" s="18">
        <v>460200042</v>
      </c>
      <c r="C49" s="40" t="s">
        <v>52</v>
      </c>
      <c r="D49" s="17">
        <v>16230</v>
      </c>
      <c r="E49" s="17">
        <v>16230</v>
      </c>
      <c r="F49" s="17">
        <v>15714.57</v>
      </c>
      <c r="G49" s="17">
        <v>15714.570000000002</v>
      </c>
      <c r="H49" s="3"/>
      <c r="I49" s="20">
        <f t="shared" si="5"/>
        <v>-515.4300000000003</v>
      </c>
      <c r="J49" s="17">
        <v>230.58000000000175</v>
      </c>
      <c r="K49" s="17">
        <v>0</v>
      </c>
      <c r="L49" s="17"/>
      <c r="M49" s="17"/>
      <c r="N49" s="20"/>
      <c r="O49" s="3"/>
      <c r="P49" s="23">
        <v>42676.8</v>
      </c>
      <c r="Q49" s="23">
        <v>13762.21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>
        <v>1003.45</v>
      </c>
      <c r="AI49" s="29">
        <f t="shared" si="2"/>
        <v>73387.61</v>
      </c>
    </row>
    <row r="50" spans="1:35" ht="25.5">
      <c r="A50" s="15" t="s">
        <v>79</v>
      </c>
      <c r="B50" s="18">
        <v>400200027</v>
      </c>
      <c r="C50" s="40" t="s">
        <v>52</v>
      </c>
      <c r="D50" s="17">
        <v>12648</v>
      </c>
      <c r="E50" s="17">
        <v>12648</v>
      </c>
      <c r="F50" s="17">
        <v>12647.88</v>
      </c>
      <c r="G50" s="17">
        <v>12647.880000000001</v>
      </c>
      <c r="H50" s="3"/>
      <c r="I50" s="20">
        <f t="shared" si="5"/>
        <v>-0.12000000000080036</v>
      </c>
      <c r="J50" s="17">
        <v>0</v>
      </c>
      <c r="K50" s="17">
        <v>0</v>
      </c>
      <c r="L50" s="17"/>
      <c r="M50" s="17"/>
      <c r="N50" s="20"/>
      <c r="O50" s="3"/>
      <c r="P50" s="23">
        <v>53346</v>
      </c>
      <c r="Q50" s="23">
        <v>19176.57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>
        <v>0</v>
      </c>
      <c r="AI50" s="29">
        <f t="shared" si="2"/>
        <v>85170.45000000001</v>
      </c>
    </row>
    <row r="51" spans="1:35" ht="12.75">
      <c r="A51" s="15" t="s">
        <v>53</v>
      </c>
      <c r="B51" s="18">
        <v>90077431</v>
      </c>
      <c r="C51" s="40" t="s">
        <v>52</v>
      </c>
      <c r="D51" s="17">
        <v>103060</v>
      </c>
      <c r="E51" s="17">
        <v>103060</v>
      </c>
      <c r="F51" s="17">
        <v>103059.32</v>
      </c>
      <c r="G51" s="17">
        <v>103059.32</v>
      </c>
      <c r="H51" s="3"/>
      <c r="I51" s="20">
        <f t="shared" si="5"/>
        <v>-0.6799999999930151</v>
      </c>
      <c r="J51" s="17">
        <v>2241.75</v>
      </c>
      <c r="K51" s="17">
        <v>0</v>
      </c>
      <c r="L51" s="17">
        <v>4601.28</v>
      </c>
      <c r="M51" s="17">
        <v>1242.57</v>
      </c>
      <c r="N51" s="20"/>
      <c r="O51" s="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>
        <v>8224.02</v>
      </c>
      <c r="AI51" s="29">
        <f t="shared" si="2"/>
        <v>119368.94000000002</v>
      </c>
    </row>
    <row r="52" spans="1:35" ht="25.5">
      <c r="A52" s="15" t="s">
        <v>0</v>
      </c>
      <c r="B52" s="18">
        <v>90077412</v>
      </c>
      <c r="C52" s="40" t="s">
        <v>52</v>
      </c>
      <c r="D52" s="17">
        <v>11906</v>
      </c>
      <c r="E52" s="17">
        <v>11906</v>
      </c>
      <c r="F52" s="17">
        <v>12050.55</v>
      </c>
      <c r="G52" s="17">
        <v>11906</v>
      </c>
      <c r="H52" s="3">
        <f>F52-E52</f>
        <v>144.54999999999927</v>
      </c>
      <c r="I52" s="20"/>
      <c r="J52" s="17">
        <v>414.19</v>
      </c>
      <c r="K52" s="17">
        <v>0</v>
      </c>
      <c r="L52" s="17"/>
      <c r="M52" s="17"/>
      <c r="N52" s="20"/>
      <c r="O52" s="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>
        <v>2220.4</v>
      </c>
      <c r="AI52" s="29">
        <f t="shared" si="2"/>
        <v>14540.59</v>
      </c>
    </row>
    <row r="53" spans="1:35" ht="25.5">
      <c r="A53" s="15" t="s">
        <v>42</v>
      </c>
      <c r="B53" s="18">
        <v>90000115</v>
      </c>
      <c r="C53" s="40" t="s">
        <v>52</v>
      </c>
      <c r="D53" s="17">
        <v>20200</v>
      </c>
      <c r="E53" s="17">
        <v>20200</v>
      </c>
      <c r="F53" s="17">
        <v>18962.55</v>
      </c>
      <c r="G53" s="17">
        <v>18962.55</v>
      </c>
      <c r="H53" s="3"/>
      <c r="I53" s="20">
        <f t="shared" si="5"/>
        <v>-1237.4500000000007</v>
      </c>
      <c r="J53" s="17">
        <v>337.33</v>
      </c>
      <c r="K53" s="17">
        <v>0</v>
      </c>
      <c r="L53" s="17">
        <v>40423.09</v>
      </c>
      <c r="M53" s="17">
        <v>6686.82</v>
      </c>
      <c r="N53" s="20"/>
      <c r="O53" s="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>
        <v>7732.97</v>
      </c>
      <c r="AI53" s="29">
        <f t="shared" si="2"/>
        <v>74142.76000000001</v>
      </c>
    </row>
    <row r="54" spans="1:35" ht="25.5">
      <c r="A54" s="15" t="s">
        <v>1</v>
      </c>
      <c r="B54" s="18">
        <v>90077413</v>
      </c>
      <c r="C54" s="40" t="s">
        <v>52</v>
      </c>
      <c r="D54" s="17">
        <v>211090</v>
      </c>
      <c r="E54" s="17">
        <v>211090</v>
      </c>
      <c r="F54" s="17">
        <v>211089.6</v>
      </c>
      <c r="G54" s="17">
        <v>211089.6</v>
      </c>
      <c r="H54" s="3"/>
      <c r="I54" s="20">
        <f t="shared" si="5"/>
        <v>-0.39999999999417923</v>
      </c>
      <c r="J54" s="17">
        <v>19382.82</v>
      </c>
      <c r="K54" s="17">
        <v>0</v>
      </c>
      <c r="L54" s="17"/>
      <c r="M54" s="17"/>
      <c r="N54" s="20"/>
      <c r="O54" s="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>
        <v>14484.47</v>
      </c>
      <c r="AI54" s="29">
        <f t="shared" si="2"/>
        <v>244956.89</v>
      </c>
    </row>
    <row r="55" spans="1:35" ht="17.25" customHeight="1">
      <c r="A55" s="15" t="s">
        <v>80</v>
      </c>
      <c r="B55" s="18">
        <v>90000041</v>
      </c>
      <c r="C55" s="40" t="s">
        <v>52</v>
      </c>
      <c r="D55" s="17">
        <v>73992</v>
      </c>
      <c r="E55" s="17">
        <v>73992</v>
      </c>
      <c r="F55" s="17">
        <v>69376.08</v>
      </c>
      <c r="G55" s="17">
        <v>69376.08</v>
      </c>
      <c r="H55" s="3"/>
      <c r="I55" s="20">
        <f t="shared" si="5"/>
        <v>-4615.919999999998</v>
      </c>
      <c r="J55" s="17">
        <v>1524.39</v>
      </c>
      <c r="K55" s="17">
        <v>0</v>
      </c>
      <c r="L55" s="17"/>
      <c r="M55" s="17"/>
      <c r="N55" s="20"/>
      <c r="O55" s="3"/>
      <c r="P55" s="23">
        <v>10419.39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>
        <v>17242.26</v>
      </c>
      <c r="AI55" s="29">
        <f t="shared" si="2"/>
        <v>98562.12</v>
      </c>
    </row>
    <row r="56" spans="1:35" ht="12.75">
      <c r="A56" s="15" t="s">
        <v>54</v>
      </c>
      <c r="B56" s="18">
        <v>90000062</v>
      </c>
      <c r="C56" s="40" t="s">
        <v>52</v>
      </c>
      <c r="D56" s="17">
        <v>49510</v>
      </c>
      <c r="E56" s="17">
        <v>49510</v>
      </c>
      <c r="F56" s="17">
        <v>47781.6</v>
      </c>
      <c r="G56" s="17">
        <v>47781.6</v>
      </c>
      <c r="H56" s="3"/>
      <c r="I56" s="20">
        <f t="shared" si="5"/>
        <v>-1728.4000000000015</v>
      </c>
      <c r="J56" s="17">
        <v>883.89</v>
      </c>
      <c r="K56" s="17">
        <v>0</v>
      </c>
      <c r="L56" s="17">
        <v>52108.7</v>
      </c>
      <c r="M56" s="17">
        <v>10346.21</v>
      </c>
      <c r="N56" s="20"/>
      <c r="O56" s="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>
        <v>15752.03</v>
      </c>
      <c r="AI56" s="29">
        <f t="shared" si="2"/>
        <v>126872.43</v>
      </c>
    </row>
    <row r="57" spans="1:35" ht="28.5" customHeight="1">
      <c r="A57" s="15" t="s">
        <v>81</v>
      </c>
      <c r="B57" s="18">
        <v>740200018</v>
      </c>
      <c r="C57" s="40" t="s">
        <v>52</v>
      </c>
      <c r="D57" s="17"/>
      <c r="E57" s="17"/>
      <c r="F57" s="17"/>
      <c r="G57" s="17"/>
      <c r="H57" s="3"/>
      <c r="I57" s="20"/>
      <c r="J57" s="17"/>
      <c r="K57" s="17"/>
      <c r="L57" s="17">
        <v>5249.31</v>
      </c>
      <c r="M57" s="17">
        <v>1011.99</v>
      </c>
      <c r="N57" s="20"/>
      <c r="O57" s="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9">
        <f t="shared" si="2"/>
        <v>6261.3</v>
      </c>
    </row>
    <row r="58" spans="1:35" ht="25.5">
      <c r="A58" s="15" t="s">
        <v>31</v>
      </c>
      <c r="B58" s="18">
        <v>90077433</v>
      </c>
      <c r="C58" s="40" t="s">
        <v>52</v>
      </c>
      <c r="D58" s="17"/>
      <c r="E58" s="17"/>
      <c r="F58" s="17"/>
      <c r="G58" s="17"/>
      <c r="H58" s="3"/>
      <c r="I58" s="20"/>
      <c r="J58" s="17"/>
      <c r="K58" s="17"/>
      <c r="L58" s="17">
        <v>99547.79</v>
      </c>
      <c r="M58" s="17">
        <v>15453.13</v>
      </c>
      <c r="N58" s="20"/>
      <c r="O58" s="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9">
        <f t="shared" si="2"/>
        <v>115000.92</v>
      </c>
    </row>
    <row r="59" spans="1:35" ht="19.5" customHeight="1">
      <c r="A59" s="15" t="s">
        <v>82</v>
      </c>
      <c r="B59" s="18">
        <v>110000064</v>
      </c>
      <c r="C59" s="40" t="s">
        <v>52</v>
      </c>
      <c r="D59" s="17"/>
      <c r="E59" s="17"/>
      <c r="F59" s="17"/>
      <c r="G59" s="17"/>
      <c r="H59" s="3"/>
      <c r="I59" s="20"/>
      <c r="J59" s="17"/>
      <c r="K59" s="17"/>
      <c r="L59" s="17">
        <v>38829.24</v>
      </c>
      <c r="M59" s="17">
        <v>5872.67</v>
      </c>
      <c r="N59" s="20"/>
      <c r="O59" s="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9">
        <f t="shared" si="2"/>
        <v>44701.909999999996</v>
      </c>
    </row>
    <row r="60" spans="1:35" ht="12.75">
      <c r="A60" s="15" t="s">
        <v>37</v>
      </c>
      <c r="B60" s="18">
        <v>740200012</v>
      </c>
      <c r="C60" s="40" t="s">
        <v>52</v>
      </c>
      <c r="D60" s="17"/>
      <c r="E60" s="17"/>
      <c r="F60" s="17"/>
      <c r="G60" s="17"/>
      <c r="H60" s="3"/>
      <c r="I60" s="20"/>
      <c r="J60" s="17"/>
      <c r="K60" s="17"/>
      <c r="L60" s="17">
        <v>4187.84</v>
      </c>
      <c r="M60" s="17">
        <v>614.88</v>
      </c>
      <c r="N60" s="20"/>
      <c r="O60" s="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9">
        <f t="shared" si="2"/>
        <v>4802.72</v>
      </c>
    </row>
    <row r="61" spans="1:35" ht="25.5">
      <c r="A61" s="15" t="s">
        <v>32</v>
      </c>
      <c r="B61" s="18">
        <v>90000074</v>
      </c>
      <c r="C61" s="40" t="s">
        <v>52</v>
      </c>
      <c r="D61" s="17"/>
      <c r="E61" s="17"/>
      <c r="F61" s="17"/>
      <c r="G61" s="17"/>
      <c r="H61" s="3"/>
      <c r="I61" s="20"/>
      <c r="J61" s="17"/>
      <c r="K61" s="17"/>
      <c r="L61" s="17">
        <v>9809.2</v>
      </c>
      <c r="M61" s="17">
        <v>1588.44</v>
      </c>
      <c r="N61" s="20"/>
      <c r="O61" s="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9">
        <f t="shared" si="2"/>
        <v>11397.640000000001</v>
      </c>
    </row>
    <row r="62" spans="1:35" ht="12.75">
      <c r="A62" s="15" t="s">
        <v>83</v>
      </c>
      <c r="B62" s="18">
        <v>110000034</v>
      </c>
      <c r="C62" s="40"/>
      <c r="D62" s="17"/>
      <c r="E62" s="17"/>
      <c r="F62" s="17"/>
      <c r="G62" s="17"/>
      <c r="H62" s="3"/>
      <c r="I62" s="20"/>
      <c r="J62" s="17"/>
      <c r="K62" s="17"/>
      <c r="L62" s="17">
        <v>51517.58</v>
      </c>
      <c r="M62" s="17">
        <v>9257.36</v>
      </c>
      <c r="N62" s="20"/>
      <c r="O62" s="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9">
        <f t="shared" si="2"/>
        <v>60774.94</v>
      </c>
    </row>
    <row r="63" spans="1:35" ht="14.25">
      <c r="A63" s="47" t="s">
        <v>7</v>
      </c>
      <c r="B63" s="47"/>
      <c r="C63" s="48"/>
      <c r="D63" s="49">
        <f aca="true" t="shared" si="6" ref="D63:AI63">SUM(D8+D21+D29)</f>
        <v>17013096</v>
      </c>
      <c r="E63" s="49">
        <f t="shared" si="6"/>
        <v>17013096</v>
      </c>
      <c r="F63" s="49">
        <f t="shared" si="6"/>
        <v>16947189.439999998</v>
      </c>
      <c r="G63" s="49">
        <f t="shared" si="6"/>
        <v>16936563.300000004</v>
      </c>
      <c r="H63" s="49">
        <f t="shared" si="6"/>
        <v>10361.849999999986</v>
      </c>
      <c r="I63" s="49">
        <f t="shared" si="6"/>
        <v>-76268.4099999996</v>
      </c>
      <c r="J63" s="49">
        <f t="shared" si="6"/>
        <v>630508.1</v>
      </c>
      <c r="K63" s="49">
        <f t="shared" si="6"/>
        <v>193.3999999999878</v>
      </c>
      <c r="L63" s="49">
        <f t="shared" si="6"/>
        <v>1093770.33</v>
      </c>
      <c r="M63" s="49">
        <f t="shared" si="6"/>
        <v>180292.27000000002</v>
      </c>
      <c r="N63" s="49">
        <f t="shared" si="6"/>
        <v>0</v>
      </c>
      <c r="O63" s="49">
        <f t="shared" si="6"/>
        <v>0</v>
      </c>
      <c r="P63" s="49">
        <f t="shared" si="6"/>
        <v>1120299.42</v>
      </c>
      <c r="Q63" s="49">
        <f t="shared" si="6"/>
        <v>186392.62</v>
      </c>
      <c r="R63" s="49">
        <f t="shared" si="6"/>
        <v>1234487.43</v>
      </c>
      <c r="S63" s="49">
        <f t="shared" si="6"/>
        <v>69144.75</v>
      </c>
      <c r="T63" s="49">
        <f t="shared" si="6"/>
        <v>23734.68</v>
      </c>
      <c r="U63" s="49">
        <f t="shared" si="6"/>
        <v>68.32</v>
      </c>
      <c r="V63" s="49">
        <f t="shared" si="6"/>
        <v>0</v>
      </c>
      <c r="W63" s="49">
        <f t="shared" si="6"/>
        <v>8.54</v>
      </c>
      <c r="X63" s="49">
        <f t="shared" si="6"/>
        <v>39251.12</v>
      </c>
      <c r="Y63" s="49">
        <f t="shared" si="6"/>
        <v>199.5</v>
      </c>
      <c r="Z63" s="49">
        <f t="shared" si="6"/>
        <v>60517.24000000001</v>
      </c>
      <c r="AA63" s="49">
        <f t="shared" si="6"/>
        <v>327.26</v>
      </c>
      <c r="AB63" s="49">
        <f t="shared" si="6"/>
        <v>0</v>
      </c>
      <c r="AC63" s="49">
        <f t="shared" si="6"/>
        <v>0</v>
      </c>
      <c r="AD63" s="49">
        <f t="shared" si="6"/>
        <v>2141.3900000000003</v>
      </c>
      <c r="AE63" s="49">
        <f t="shared" si="6"/>
        <v>0</v>
      </c>
      <c r="AF63" s="49">
        <f t="shared" si="6"/>
        <v>15217.95</v>
      </c>
      <c r="AG63" s="49">
        <f t="shared" si="6"/>
        <v>617.65</v>
      </c>
      <c r="AH63" s="49">
        <f t="shared" si="6"/>
        <v>2208410.79</v>
      </c>
      <c r="AI63" s="49">
        <f t="shared" si="6"/>
        <v>23801952.660000004</v>
      </c>
    </row>
    <row r="64" spans="1:35" s="1" customFormat="1" ht="12.75">
      <c r="A64" s="2"/>
      <c r="B64" s="2"/>
      <c r="C64" s="38"/>
      <c r="AI64" s="33"/>
    </row>
    <row r="65" spans="1:35" s="1" customFormat="1" ht="12.75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AI65" s="33"/>
    </row>
    <row r="66" ht="12.75">
      <c r="AI66" s="22"/>
    </row>
    <row r="67" spans="1:11" ht="15.75">
      <c r="A67" s="62"/>
      <c r="B67" s="62"/>
      <c r="C67" s="62"/>
      <c r="D67" s="63"/>
      <c r="E67" s="63"/>
      <c r="F67" s="63"/>
      <c r="J67" s="64"/>
      <c r="K67" s="57"/>
    </row>
  </sheetData>
  <sheetProtection/>
  <mergeCells count="27">
    <mergeCell ref="AD4:AE5"/>
    <mergeCell ref="A4:C6"/>
    <mergeCell ref="T4:U5"/>
    <mergeCell ref="L4:M5"/>
    <mergeCell ref="N4:O5"/>
    <mergeCell ref="P4:Q5"/>
    <mergeCell ref="V4:W5"/>
    <mergeCell ref="A7:B7"/>
    <mergeCell ref="Z4:AA5"/>
    <mergeCell ref="AH4:AH6"/>
    <mergeCell ref="AI4:AI6"/>
    <mergeCell ref="D5:D6"/>
    <mergeCell ref="E5:E6"/>
    <mergeCell ref="F5:F6"/>
    <mergeCell ref="G5:G6"/>
    <mergeCell ref="H5:H6"/>
    <mergeCell ref="AB4:AC5"/>
    <mergeCell ref="AF4:AG5"/>
    <mergeCell ref="X4:Y5"/>
    <mergeCell ref="A2:N2"/>
    <mergeCell ref="D4:K4"/>
    <mergeCell ref="R4:S5"/>
    <mergeCell ref="A67:F67"/>
    <mergeCell ref="J67:K67"/>
    <mergeCell ref="A65:N65"/>
    <mergeCell ref="I5:I6"/>
    <mergeCell ref="J5:K5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2020-03-11T14:36:29Z</cp:lastPrinted>
  <dcterms:created xsi:type="dcterms:W3CDTF">2006-03-14T12:21:32Z</dcterms:created>
  <dcterms:modified xsi:type="dcterms:W3CDTF">2020-03-12T07:03:54Z</dcterms:modified>
  <cp:category/>
  <cp:version/>
  <cp:contentType/>
  <cp:contentStatus/>
</cp:coreProperties>
</file>