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345" activeTab="0"/>
  </bookViews>
  <sheets>
    <sheet name="Kurzeme " sheetId="1" r:id="rId1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<sst xmlns="http://schemas.openxmlformats.org/spreadsheetml/2006/main" count="201" uniqueCount="111">
  <si>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</si>
  <si>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</si>
  <si>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</si>
  <si>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</si>
  <si>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</si>
  <si>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</si>
  <si>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</si>
  <si>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</si>
  <si>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Talsu veselības centrs, SIA</t>
  </si>
  <si>
    <t>Ventspils poliklīnika, Pašvaldības SIA</t>
  </si>
  <si>
    <t>Kuldīgas primārās veselības aprūpes centrs, SIA</t>
  </si>
  <si>
    <t>BINI, SIA</t>
  </si>
  <si>
    <t>Rozenkopfs Jānis - ārsta internista prakse</t>
  </si>
  <si>
    <t>Kalēja Ieva - ārsta prakse oftalmoloģijā</t>
  </si>
  <si>
    <t>Lobača Jeļena - ārsta prakse ginekoloģijā un dzemdniecībā</t>
  </si>
  <si>
    <t>KURZEMES EGV, SIA</t>
  </si>
  <si>
    <t>DINA SEBRE - ārsta prakse alergoloģijā, SIA</t>
  </si>
  <si>
    <t>Pavlovska Ina - ārsta prakse otolaringoloģijā</t>
  </si>
  <si>
    <t>Purēns Alvils - ārsta prakse ginekoloģijā un dzemdniecībā</t>
  </si>
  <si>
    <t>Zirne Ineta - ārsta prakse dermatoloģijā un veneroloģijā</t>
  </si>
  <si>
    <t>Lībiņa Agrita - acu ārsta prakse</t>
  </si>
  <si>
    <t>Smirnova Jevgēņija - ārsta prakse oftalmoloģijā</t>
  </si>
  <si>
    <t>Sorokina Jeļena - ārsta prakse neiroloģijā un narkoloģijā</t>
  </si>
  <si>
    <t>Plavoka Zinaīda - ārsta prakse dermatoloģijā un veneroloģijā</t>
  </si>
  <si>
    <t>LENS-L, SIA</t>
  </si>
  <si>
    <t>L.Nāckalnes ginekologa prakse, IK</t>
  </si>
  <si>
    <t>Valdas Strēlnieces ārsta prakse, SIA</t>
  </si>
  <si>
    <t>Ābele Ilze - ārsta prakse otolaringoloģijā un homeopātijā</t>
  </si>
  <si>
    <t>Birkenšteina Anete - ārsta prakse ginekoloģijā un dzemdniecībā</t>
  </si>
  <si>
    <t>Ševčuka Marija -ārsta prakse neiroloģijā un oftalmoloģijā</t>
  </si>
  <si>
    <t>Kuldīgas ginekologu prakse, SIA</t>
  </si>
  <si>
    <t>Embrika Ilze - ārsta prakse psihiatrijā</t>
  </si>
  <si>
    <t>Dundagas veselības centrs, SIA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</si>
  <si>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</si>
  <si>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</si>
  <si>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</si>
  <si>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</si>
  <si>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</si>
  <si>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7=4-3</t>
  </si>
  <si>
    <t>t.sk.</t>
  </si>
  <si>
    <t>Hiltests, SIA</t>
  </si>
  <si>
    <t>6=4-3</t>
  </si>
  <si>
    <t>Līgas Vaļģes ārsta prakse ,SIA</t>
  </si>
  <si>
    <t>Dreiberga Arta - ārsta prakse ginekoloģijā, dzemdniecībā</t>
  </si>
  <si>
    <t xml:space="preserve">Prognozējamā invaliditāte un novēršamās invaliditātes ārstu konsīlijs </t>
  </si>
  <si>
    <t>DZIEDINĀTAVA, SIA</t>
  </si>
  <si>
    <t>Vēveres Ingas - ārsta prakse ginekoloģijā, dzemdniecībā</t>
  </si>
  <si>
    <t>Treimaņa Armanda - ārsta prakse ginekoloģijā, dzemdniecībā</t>
  </si>
  <si>
    <t xml:space="preserve">Sigitas Krieviņas ārsta prakse ginekoloģijā, dzemdniecībā </t>
  </si>
  <si>
    <t>Evitas Lapšānes ārsta prakse ginekoloģijā, dzembniecībā</t>
  </si>
  <si>
    <t xml:space="preserve">Frīdenberga Gunta - ārsta prakse ginekoloģijā, dzemdniecībā </t>
  </si>
  <si>
    <t>Plužņikova Inga - ārsta prakse ginekoloģijā dzemdniecībā</t>
  </si>
  <si>
    <t>Augsta riska bērnu profilakse pret sezonālo saslimšanu ar respiratori sincitiālo vīrusu (Synagi) (kods AP47)</t>
  </si>
  <si>
    <t>Skrundas veselības un sociālās aprūpes centrs, Pašvaldības iestāde</t>
  </si>
  <si>
    <t>Andersone Ilze - ģimenes ārsta un endokrinologa prakse</t>
  </si>
  <si>
    <t>VSV CENTRS, SIA</t>
  </si>
  <si>
    <t>Krūziņa Inga - ģimenes ārsta, dermatologa, venerologa prakse</t>
  </si>
  <si>
    <t>I.Žarikova ārsta prakse, SIA</t>
  </si>
  <si>
    <t>Ārstes psihiatres I. Grīnfeldes prakse ,SIA</t>
  </si>
  <si>
    <t>Imanta Zemes ārsta psihiatra prakse, SIA</t>
  </si>
  <si>
    <t>ARKUS, SIA</t>
  </si>
  <si>
    <t>Ināras Stroles ārsta prakse ginekoloģijā, dzemdniecībā</t>
  </si>
  <si>
    <t>Hroniska un akūta nieru aizstājējterapija dienas stacionārā</t>
  </si>
  <si>
    <t>L.ATIĶES DOKTORĀTS, SIA</t>
  </si>
  <si>
    <t>Saulīte- Kandevica Daina - ārsta prakse kardioloģijā un reimatoloģijā</t>
  </si>
  <si>
    <t>Lindas Ķeružes psihiatrijas centrs, SIA</t>
  </si>
  <si>
    <t>Matisones Marijas - ģimenes ārtsa,onkologa ķīmijterapeita un ārodveselības un ārodslimību ārsta prakse</t>
  </si>
  <si>
    <t>VENĒRA S.I., Liepājas pilsētas Semenovičas daudznozaru individuālais uzņēmums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</si>
  <si>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</si>
  <si>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</si>
  <si>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</si>
  <si>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</si>
  <si>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>t.sk.pa ārstniecības iestādēm</t>
  </si>
  <si>
    <t xml:space="preserve">SAVA speciālistu prakses, kopā </t>
  </si>
  <si>
    <t xml:space="preserve">Ļaundabīgo audzēju primārie diagnostiskie izmeklējumi    </t>
  </si>
  <si>
    <t xml:space="preserve">Speciālistu konsultācijas konstatētas atradnes gadījumā     </t>
  </si>
  <si>
    <t>Tukuma slimnīca , SIA</t>
  </si>
  <si>
    <t>Liepājas reģionālā slimnīca, SIA</t>
  </si>
  <si>
    <t>Ziemeļkurzemes reģionālā slimnīca, SIA</t>
  </si>
  <si>
    <t>Kuldīgas slimnīca, SIA</t>
  </si>
  <si>
    <t>Saldus medicīnas centrs,SIA</t>
  </si>
  <si>
    <t>Priekules slimnīca, SIA</t>
  </si>
  <si>
    <t>Piejūras slimnīca, VSIA</t>
  </si>
  <si>
    <t>SIA "Māra Dzelmes ārsta prakse ginekoloģijā"</t>
  </si>
  <si>
    <t>K. Balodes ārsta prakse, SIA</t>
  </si>
  <si>
    <t xml:space="preserve"> SIA , VIZUĀLĀ DIAGNOSTIKA</t>
  </si>
  <si>
    <t>AIZPUTES VESELĪBAS UN SOCIĀLĀS APRŪPES CENTRS, Aizputes novada dome</t>
  </si>
  <si>
    <t>V</t>
  </si>
  <si>
    <t>P</t>
  </si>
  <si>
    <t>Mammogrāfija (stratēģiskais iepirkums)</t>
  </si>
  <si>
    <t>Ļaundabīgo audzēju sekundārie diagnostiskie izmeklējumi</t>
  </si>
  <si>
    <t xml:space="preserve">Sirds un asinsvadu slimību riska noteikšanai noteiktā vecumā (SCORE) </t>
  </si>
  <si>
    <t>32=5+8+10 līdz 31</t>
  </si>
  <si>
    <t>Lucenko Anatolijs - ģimenes ārsta,  internista un endokrinologa ārsta prakse</t>
  </si>
  <si>
    <t xml:space="preserve">veiktais darba apjoms ar ieturējumu </t>
  </si>
  <si>
    <t>Semigallia, SIA</t>
  </si>
  <si>
    <t>VECLIEPĀJAS PRIMĀRĀS VESELĪBAS APRŪPES CENTRS, Pašvaldības SIA</t>
  </si>
  <si>
    <t>Jaunliepājas primārās veselības aprūpes centrs, Pašvaldības SIA</t>
  </si>
  <si>
    <t>Kronoss, SIA</t>
  </si>
  <si>
    <t>DOKTORĀTS ELITE, Medicīnas SIA</t>
  </si>
  <si>
    <t>Dr.Čēma endoskopiju privātprakse, SIA</t>
  </si>
  <si>
    <t>Rutas Lūciņas ārsta prakse, SIA</t>
  </si>
  <si>
    <t>Ginekologu prakse, SIA</t>
  </si>
  <si>
    <t>Irlavas Sarkanā Krusta slimnīca, SIA</t>
  </si>
  <si>
    <t>Krūkle Renāte - ārsta prakse ginekoloģijā un dzemdniecībā</t>
  </si>
  <si>
    <t>Vasile Monta - ārsta prakse otorinolaringoloģijā</t>
  </si>
  <si>
    <t>Pārskats par noslēgtiem līgumiem  un veikto  sekundārās ambulatorās veselības aprūpes (SAVA) darba apjomu Kurzemes nodaļā 2019.gada 12 mēnešos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</si>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</sst>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#,##0.0"/>
    <numFmt numFmtId="183" formatCode="#.00"/>
    <numFmt numFmtId="184" formatCode="#,##0.000"/>
    <numFmt numFmtId="185" formatCode="#,##0.0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 val="single"/>
      <sz val="9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6" fillId="5" borderId="0" applyNumberFormat="0" applyBorder="0" applyAlignment="0" applyProtection="0"/>
    <xf numFmtId="0" fontId="32" fillId="6" borderId="0" applyNumberFormat="0" applyBorder="0" applyAlignment="0" applyProtection="0"/>
    <xf numFmtId="0" fontId="6" fillId="7" borderId="0" applyNumberFormat="0" applyBorder="0" applyAlignment="0" applyProtection="0"/>
    <xf numFmtId="0" fontId="32" fillId="8" borderId="0" applyNumberFormat="0" applyBorder="0" applyAlignment="0" applyProtection="0"/>
    <xf numFmtId="0" fontId="6" fillId="9" borderId="0" applyNumberFormat="0" applyBorder="0" applyAlignment="0" applyProtection="0"/>
    <xf numFmtId="0" fontId="32" fillId="10" borderId="0" applyNumberFormat="0" applyBorder="0" applyAlignment="0" applyProtection="0"/>
    <xf numFmtId="0" fontId="6" fillId="11" borderId="0" applyNumberFormat="0" applyBorder="0" applyAlignment="0" applyProtection="0"/>
    <xf numFmtId="0" fontId="32" fillId="12" borderId="0" applyNumberFormat="0" applyBorder="0" applyAlignment="0" applyProtection="0"/>
    <xf numFmtId="0" fontId="6" fillId="13" borderId="0" applyNumberFormat="0" applyBorder="0" applyAlignment="0" applyProtection="0"/>
    <xf numFmtId="0" fontId="32" fillId="14" borderId="0" applyNumberFormat="0" applyBorder="0" applyAlignment="0" applyProtection="0"/>
    <xf numFmtId="0" fontId="6" fillId="15" borderId="0" applyNumberFormat="0" applyBorder="0" applyAlignment="0" applyProtection="0"/>
    <xf numFmtId="0" fontId="32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9" borderId="0" applyNumberFormat="0" applyBorder="0" applyAlignment="0" applyProtection="0"/>
    <xf numFmtId="0" fontId="32" fillId="21" borderId="0" applyNumberFormat="0" applyBorder="0" applyAlignment="0" applyProtection="0"/>
    <xf numFmtId="0" fontId="6" fillId="15" borderId="0" applyNumberFormat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17" borderId="0" applyNumberFormat="0" applyBorder="0" applyAlignment="0" applyProtection="0"/>
    <xf numFmtId="0" fontId="33" fillId="27" borderId="0" applyNumberFormat="0" applyBorder="0" applyAlignment="0" applyProtection="0"/>
    <xf numFmtId="0" fontId="7" fillId="19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33" borderId="0" applyNumberFormat="0" applyBorder="0" applyAlignment="0" applyProtection="0"/>
    <xf numFmtId="0" fontId="33" fillId="34" borderId="0" applyNumberFormat="0" applyBorder="0" applyAlignment="0" applyProtection="0"/>
    <xf numFmtId="0" fontId="7" fillId="35" borderId="0" applyNumberFormat="0" applyBorder="0" applyAlignment="0" applyProtection="0"/>
    <xf numFmtId="0" fontId="33" fillId="36" borderId="0" applyNumberFormat="0" applyBorder="0" applyAlignment="0" applyProtection="0"/>
    <xf numFmtId="0" fontId="7" fillId="37" borderId="0" applyNumberFormat="0" applyBorder="0" applyAlignment="0" applyProtection="0"/>
    <xf numFmtId="0" fontId="33" fillId="38" borderId="0" applyNumberFormat="0" applyBorder="0" applyAlignment="0" applyProtection="0"/>
    <xf numFmtId="0" fontId="7" fillId="39" borderId="0" applyNumberFormat="0" applyBorder="0" applyAlignment="0" applyProtection="0"/>
    <xf numFmtId="0" fontId="33" fillId="40" borderId="0" applyNumberFormat="0" applyBorder="0" applyAlignment="0" applyProtection="0"/>
    <xf numFmtId="0" fontId="7" fillId="29" borderId="0" applyNumberFormat="0" applyBorder="0" applyAlignment="0" applyProtection="0"/>
    <xf numFmtId="0" fontId="33" fillId="41" borderId="0" applyNumberFormat="0" applyBorder="0" applyAlignment="0" applyProtection="0"/>
    <xf numFmtId="0" fontId="7" fillId="31" borderId="0" applyNumberFormat="0" applyBorder="0" applyAlignment="0" applyProtection="0"/>
    <xf numFmtId="0" fontId="33" fillId="42" borderId="0" applyNumberFormat="0" applyBorder="0" applyAlignment="0" applyProtection="0"/>
    <xf numFmtId="0" fontId="7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5" borderId="0" applyNumberFormat="0" applyBorder="0" applyAlignment="0" applyProtection="0"/>
    <xf numFmtId="0" fontId="35" fillId="45" borderId="1" applyNumberFormat="0" applyAlignment="0" applyProtection="0"/>
    <xf numFmtId="0" fontId="9" fillId="46" borderId="2" applyNumberFormat="0" applyAlignment="0" applyProtection="0"/>
    <xf numFmtId="0" fontId="36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2" fillId="7" borderId="0" applyNumberFormat="0" applyBorder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0" borderId="7" applyNumberFormat="0" applyFill="0" applyAlignment="0" applyProtection="0"/>
    <xf numFmtId="0" fontId="14" fillId="0" borderId="8" applyNumberFormat="0" applyFill="0" applyAlignment="0" applyProtection="0"/>
    <xf numFmtId="0" fontId="41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1" applyNumberFormat="0" applyAlignment="0" applyProtection="0"/>
    <xf numFmtId="0" fontId="16" fillId="13" borderId="2" applyNumberFormat="0" applyAlignment="0" applyProtection="0"/>
    <xf numFmtId="0" fontId="44" fillId="0" borderId="11" applyNumberFormat="0" applyFill="0" applyAlignment="0" applyProtection="0"/>
    <xf numFmtId="0" fontId="17" fillId="0" borderId="12" applyNumberFormat="0" applyFill="0" applyAlignment="0" applyProtection="0"/>
    <xf numFmtId="0" fontId="45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27" fillId="0" borderId="0" xfId="0" applyFont="1" applyAlignment="1">
      <alignment horizontal="center"/>
    </xf>
    <xf numFmtId="4" fontId="5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" fontId="1" fillId="56" borderId="19" xfId="0" applyNumberFormat="1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56" borderId="19" xfId="0" applyFont="1" applyFill="1" applyBorder="1" applyAlignment="1">
      <alignment/>
    </xf>
    <xf numFmtId="4" fontId="1" fillId="56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3" fontId="1" fillId="56" borderId="19" xfId="0" applyNumberFormat="1" applyFont="1" applyFill="1" applyBorder="1" applyAlignment="1">
      <alignment wrapText="1"/>
    </xf>
    <xf numFmtId="0" fontId="29" fillId="0" borderId="19" xfId="0" applyFont="1" applyBorder="1" applyAlignment="1">
      <alignment horizontal="right" vertical="center" wrapText="1"/>
    </xf>
    <xf numFmtId="0" fontId="1" fillId="56" borderId="19" xfId="0" applyFont="1" applyFill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wrapText="1"/>
    </xf>
    <xf numFmtId="4" fontId="4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19" xfId="0" applyNumberFormat="1" applyFont="1" applyFill="1" applyBorder="1" applyAlignment="1">
      <alignment horizontal="right" wrapText="1"/>
    </xf>
    <xf numFmtId="0" fontId="1" fillId="56" borderId="19" xfId="0" applyFont="1" applyFill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1" fillId="56" borderId="19" xfId="0" applyFont="1" applyFill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5" fillId="57" borderId="19" xfId="0" applyFont="1" applyFill="1" applyBorder="1" applyAlignment="1">
      <alignment/>
    </xf>
    <xf numFmtId="3" fontId="3" fillId="57" borderId="19" xfId="0" applyNumberFormat="1" applyFont="1" applyFill="1" applyBorder="1" applyAlignment="1">
      <alignment wrapText="1"/>
    </xf>
    <xf numFmtId="4" fontId="3" fillId="57" borderId="19" xfId="0" applyNumberFormat="1" applyFont="1" applyFill="1" applyBorder="1" applyAlignment="1">
      <alignment wrapText="1"/>
    </xf>
    <xf numFmtId="0" fontId="3" fillId="57" borderId="19" xfId="0" applyFont="1" applyFill="1" applyBorder="1" applyAlignment="1">
      <alignment horizontal="left" vertical="center" wrapText="1"/>
    </xf>
    <xf numFmtId="4" fontId="23" fillId="57" borderId="19" xfId="0" applyNumberFormat="1" applyFont="1" applyFill="1" applyBorder="1" applyAlignment="1">
      <alignment horizontal="right" wrapText="1"/>
    </xf>
    <xf numFmtId="0" fontId="3" fillId="22" borderId="19" xfId="0" applyFont="1" applyFill="1" applyBorder="1" applyAlignment="1">
      <alignment horizontal="left" vertical="center" wrapText="1"/>
    </xf>
    <xf numFmtId="4" fontId="23" fillId="22" borderId="19" xfId="0" applyNumberFormat="1" applyFont="1" applyFill="1" applyBorder="1" applyAlignment="1">
      <alignment wrapText="1"/>
    </xf>
    <xf numFmtId="0" fontId="3" fillId="57" borderId="19" xfId="0" applyFont="1" applyFill="1" applyBorder="1" applyAlignment="1">
      <alignment/>
    </xf>
    <xf numFmtId="4" fontId="3" fillId="57" borderId="19" xfId="0" applyNumberFormat="1" applyFont="1" applyFill="1" applyBorder="1" applyAlignment="1">
      <alignment/>
    </xf>
    <xf numFmtId="4" fontId="23" fillId="57" borderId="19" xfId="0" applyNumberFormat="1" applyFont="1" applyFill="1" applyBorder="1" applyAlignment="1">
      <alignment horizontal="right" vertical="center" wrapText="1"/>
    </xf>
    <xf numFmtId="0" fontId="28" fillId="0" borderId="19" xfId="0" applyFont="1" applyBorder="1" applyAlignment="1">
      <alignment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4" fontId="30" fillId="0" borderId="19" xfId="85" applyNumberFormat="1" applyFont="1" applyBorder="1" applyAlignment="1">
      <alignment horizontal="right" wrapText="1"/>
    </xf>
    <xf numFmtId="0" fontId="1" fillId="56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5" fillId="55" borderId="21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tabSelected="1" zoomScale="80" zoomScaleNormal="8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89" sqref="D89"/>
    </sheetView>
  </sheetViews>
  <sheetFormatPr defaultColWidth="9.140625" defaultRowHeight="12.75"/>
  <cols>
    <col min="1" max="1" width="28.421875" style="5" customWidth="1"/>
    <col min="2" max="2" width="10.57421875" style="5" hidden="1" customWidth="1"/>
    <col min="3" max="3" width="7.140625" style="5" hidden="1" customWidth="1"/>
    <col min="4" max="4" width="13.140625" style="6" customWidth="1"/>
    <col min="5" max="5" width="13.7109375" style="6" hidden="1" customWidth="1"/>
    <col min="6" max="7" width="13.7109375" style="6" customWidth="1"/>
    <col min="8" max="8" width="12.7109375" style="6" customWidth="1"/>
    <col min="9" max="9" width="11.57421875" style="6" customWidth="1"/>
    <col min="10" max="10" width="10.8515625" style="6" customWidth="1"/>
    <col min="11" max="11" width="10.7109375" style="6" customWidth="1"/>
    <col min="12" max="12" width="13.57421875" style="6" customWidth="1"/>
    <col min="13" max="13" width="12.140625" style="6" customWidth="1"/>
    <col min="14" max="14" width="10.28125" style="6" customWidth="1"/>
    <col min="15" max="15" width="10.8515625" style="6" customWidth="1"/>
    <col min="16" max="16" width="12.28125" style="6" customWidth="1"/>
    <col min="17" max="17" width="11.140625" style="6" customWidth="1"/>
    <col min="18" max="18" width="12.28125" style="6" customWidth="1"/>
    <col min="19" max="19" width="12.00390625" style="6" customWidth="1"/>
    <col min="20" max="20" width="9.7109375" style="6" customWidth="1"/>
    <col min="21" max="21" width="12.00390625" style="6" customWidth="1"/>
    <col min="22" max="23" width="9.140625" style="6" customWidth="1"/>
    <col min="24" max="24" width="10.00390625" style="6" customWidth="1"/>
    <col min="25" max="25" width="9.140625" style="6" customWidth="1"/>
    <col min="26" max="33" width="12.00390625" style="6" customWidth="1"/>
    <col min="34" max="34" width="13.140625" style="6" customWidth="1"/>
    <col min="35" max="35" width="13.421875" style="6" customWidth="1"/>
    <col min="36" max="16384" width="9.140625" style="6" customWidth="1"/>
  </cols>
  <sheetData>
    <row r="1" ht="12.75">
      <c r="N1" s="14"/>
    </row>
    <row r="2" spans="1:14" ht="15.75">
      <c r="A2" s="67" t="s">
        <v>106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6" spans="1:35" ht="44.25" customHeight="1">
      <c r="A6" s="63" t="s">
        <v>6</v>
      </c>
      <c r="B6" s="63"/>
      <c r="C6" s="63"/>
      <c r="D6" s="64" t="s">
        <v>68</v>
      </c>
      <c r="E6" s="64"/>
      <c r="F6" s="64"/>
      <c r="G6" s="64"/>
      <c r="H6" s="64"/>
      <c r="I6" s="64"/>
      <c r="J6" s="64"/>
      <c r="K6" s="64"/>
      <c r="L6" s="62" t="s">
        <v>35</v>
      </c>
      <c r="M6" s="62"/>
      <c r="N6" s="62" t="s">
        <v>69</v>
      </c>
      <c r="O6" s="62"/>
      <c r="P6" s="62" t="s">
        <v>70</v>
      </c>
      <c r="Q6" s="62"/>
      <c r="R6" s="62" t="s">
        <v>62</v>
      </c>
      <c r="S6" s="62"/>
      <c r="T6" s="62" t="s">
        <v>52</v>
      </c>
      <c r="U6" s="62"/>
      <c r="V6" s="62" t="s">
        <v>44</v>
      </c>
      <c r="W6" s="62"/>
      <c r="X6" s="62" t="s">
        <v>89</v>
      </c>
      <c r="Y6" s="62"/>
      <c r="Z6" s="62" t="s">
        <v>74</v>
      </c>
      <c r="AA6" s="62"/>
      <c r="AB6" s="62" t="s">
        <v>75</v>
      </c>
      <c r="AC6" s="62"/>
      <c r="AD6" s="62" t="s">
        <v>90</v>
      </c>
      <c r="AE6" s="62"/>
      <c r="AF6" s="62" t="s">
        <v>91</v>
      </c>
      <c r="AG6" s="62"/>
      <c r="AH6" s="62" t="s">
        <v>110</v>
      </c>
      <c r="AI6" s="62" t="s">
        <v>36</v>
      </c>
    </row>
    <row r="7" spans="1:35" ht="89.25" customHeight="1">
      <c r="A7" s="63"/>
      <c r="B7" s="63"/>
      <c r="C7" s="63"/>
      <c r="D7" s="64" t="s">
        <v>7</v>
      </c>
      <c r="E7" s="64" t="s">
        <v>33</v>
      </c>
      <c r="F7" s="64" t="s">
        <v>34</v>
      </c>
      <c r="G7" s="64" t="s">
        <v>3</v>
      </c>
      <c r="H7" s="64" t="s">
        <v>4</v>
      </c>
      <c r="I7" s="64" t="s">
        <v>0</v>
      </c>
      <c r="J7" s="65" t="s">
        <v>107</v>
      </c>
      <c r="K7" s="65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 s="7" customFormat="1" ht="67.5" customHeight="1">
      <c r="A8" s="63"/>
      <c r="B8" s="63"/>
      <c r="C8" s="63"/>
      <c r="D8" s="64"/>
      <c r="E8" s="64"/>
      <c r="F8" s="64"/>
      <c r="G8" s="64"/>
      <c r="H8" s="64"/>
      <c r="I8" s="64"/>
      <c r="J8" s="36" t="s">
        <v>2</v>
      </c>
      <c r="K8" s="36" t="s">
        <v>108</v>
      </c>
      <c r="L8" s="37" t="s">
        <v>94</v>
      </c>
      <c r="M8" s="36" t="s">
        <v>109</v>
      </c>
      <c r="N8" s="36" t="s">
        <v>37</v>
      </c>
      <c r="O8" s="36" t="s">
        <v>109</v>
      </c>
      <c r="P8" s="36" t="s">
        <v>37</v>
      </c>
      <c r="Q8" s="54" t="s">
        <v>109</v>
      </c>
      <c r="R8" s="36" t="s">
        <v>37</v>
      </c>
      <c r="S8" s="36" t="s">
        <v>109</v>
      </c>
      <c r="T8" s="36" t="s">
        <v>37</v>
      </c>
      <c r="U8" s="36" t="s">
        <v>109</v>
      </c>
      <c r="V8" s="36" t="s">
        <v>37</v>
      </c>
      <c r="W8" s="36" t="s">
        <v>109</v>
      </c>
      <c r="X8" s="36" t="s">
        <v>37</v>
      </c>
      <c r="Y8" s="36" t="s">
        <v>109</v>
      </c>
      <c r="Z8" s="36" t="s">
        <v>37</v>
      </c>
      <c r="AA8" s="36" t="s">
        <v>109</v>
      </c>
      <c r="AB8" s="36" t="s">
        <v>37</v>
      </c>
      <c r="AC8" s="36" t="s">
        <v>109</v>
      </c>
      <c r="AD8" s="36" t="s">
        <v>37</v>
      </c>
      <c r="AE8" s="36" t="s">
        <v>109</v>
      </c>
      <c r="AF8" s="36" t="s">
        <v>37</v>
      </c>
      <c r="AG8" s="36" t="s">
        <v>109</v>
      </c>
      <c r="AH8" s="62"/>
      <c r="AI8" s="62"/>
    </row>
    <row r="9" spans="1:35" s="10" customFormat="1" ht="29.25" customHeight="1">
      <c r="A9" s="66">
        <v>1</v>
      </c>
      <c r="B9" s="66"/>
      <c r="C9" s="38"/>
      <c r="D9" s="61">
        <v>2</v>
      </c>
      <c r="E9" s="61">
        <v>3</v>
      </c>
      <c r="F9" s="61">
        <v>4</v>
      </c>
      <c r="G9" s="61">
        <v>5</v>
      </c>
      <c r="H9" s="61" t="s">
        <v>41</v>
      </c>
      <c r="I9" s="61" t="s">
        <v>38</v>
      </c>
      <c r="J9" s="61">
        <v>8</v>
      </c>
      <c r="K9" s="61">
        <v>9</v>
      </c>
      <c r="L9" s="61">
        <v>10</v>
      </c>
      <c r="M9" s="61">
        <v>11</v>
      </c>
      <c r="N9" s="38">
        <v>12</v>
      </c>
      <c r="O9" s="38">
        <v>13</v>
      </c>
      <c r="P9" s="38">
        <v>14</v>
      </c>
      <c r="Q9" s="38">
        <v>15</v>
      </c>
      <c r="R9" s="38">
        <v>16</v>
      </c>
      <c r="S9" s="38">
        <v>17</v>
      </c>
      <c r="T9" s="38">
        <v>18</v>
      </c>
      <c r="U9" s="38">
        <v>19</v>
      </c>
      <c r="V9" s="38">
        <v>20</v>
      </c>
      <c r="W9" s="38">
        <v>21</v>
      </c>
      <c r="X9" s="38">
        <v>22</v>
      </c>
      <c r="Y9" s="38">
        <v>23</v>
      </c>
      <c r="Z9" s="38">
        <v>24</v>
      </c>
      <c r="AA9" s="38">
        <v>25</v>
      </c>
      <c r="AB9" s="38">
        <v>26</v>
      </c>
      <c r="AC9" s="38">
        <v>27</v>
      </c>
      <c r="AD9" s="38">
        <v>28</v>
      </c>
      <c r="AE9" s="38">
        <v>29</v>
      </c>
      <c r="AF9" s="38">
        <v>30</v>
      </c>
      <c r="AG9" s="38">
        <v>31</v>
      </c>
      <c r="AH9" s="38">
        <v>31</v>
      </c>
      <c r="AI9" s="38" t="s">
        <v>92</v>
      </c>
    </row>
    <row r="10" spans="1:35" s="10" customFormat="1" ht="29.25" customHeight="1">
      <c r="A10" s="44" t="s">
        <v>1</v>
      </c>
      <c r="B10" s="44"/>
      <c r="C10" s="44"/>
      <c r="D10" s="45">
        <f>SUM(D12:D18)</f>
        <v>10576708</v>
      </c>
      <c r="E10" s="45">
        <f aca="true" t="shared" si="0" ref="E10:AH10">SUM(E12:E18)</f>
        <v>10576708</v>
      </c>
      <c r="F10" s="45">
        <f t="shared" si="0"/>
        <v>10576496.55</v>
      </c>
      <c r="G10" s="45">
        <f t="shared" si="0"/>
        <v>10563319.969999999</v>
      </c>
      <c r="H10" s="45">
        <f t="shared" si="0"/>
        <v>8484.339999999967</v>
      </c>
      <c r="I10" s="45">
        <f t="shared" si="0"/>
        <v>-8695.790000000095</v>
      </c>
      <c r="J10" s="45">
        <f t="shared" si="0"/>
        <v>538996.14</v>
      </c>
      <c r="K10" s="45">
        <f t="shared" si="0"/>
        <v>13991.37</v>
      </c>
      <c r="L10" s="45">
        <f t="shared" si="0"/>
        <v>375759.17</v>
      </c>
      <c r="M10" s="45">
        <f t="shared" si="0"/>
        <v>55147.119999999995</v>
      </c>
      <c r="N10" s="45">
        <f t="shared" si="0"/>
        <v>1171.12</v>
      </c>
      <c r="O10" s="45">
        <f t="shared" si="0"/>
        <v>187.87999999999994</v>
      </c>
      <c r="P10" s="45">
        <f t="shared" si="0"/>
        <v>1311048</v>
      </c>
      <c r="Q10" s="45">
        <f t="shared" si="0"/>
        <v>107847.39000000001</v>
      </c>
      <c r="R10" s="45">
        <f t="shared" si="0"/>
        <v>1522850.5000000002</v>
      </c>
      <c r="S10" s="45">
        <f t="shared" si="0"/>
        <v>92110.04999999999</v>
      </c>
      <c r="T10" s="45">
        <f t="shared" si="0"/>
        <v>16423.94</v>
      </c>
      <c r="U10" s="45">
        <f t="shared" si="0"/>
        <v>59.78</v>
      </c>
      <c r="V10" s="45">
        <f t="shared" si="0"/>
        <v>327.66</v>
      </c>
      <c r="W10" s="45">
        <f t="shared" si="0"/>
        <v>4.27</v>
      </c>
      <c r="X10" s="45">
        <f t="shared" si="0"/>
        <v>35851.33</v>
      </c>
      <c r="Y10" s="45">
        <f t="shared" si="0"/>
        <v>1459.2000000000003</v>
      </c>
      <c r="Z10" s="45">
        <f t="shared" si="0"/>
        <v>71788.93</v>
      </c>
      <c r="AA10" s="45">
        <f t="shared" si="0"/>
        <v>234.76999999999998</v>
      </c>
      <c r="AB10" s="45">
        <f t="shared" si="0"/>
        <v>25463.66</v>
      </c>
      <c r="AC10" s="45">
        <f t="shared" si="0"/>
        <v>51.23999999999999</v>
      </c>
      <c r="AD10" s="45">
        <f t="shared" si="0"/>
        <v>23492.7</v>
      </c>
      <c r="AE10" s="45">
        <f t="shared" si="0"/>
        <v>149.39</v>
      </c>
      <c r="AF10" s="45">
        <f t="shared" si="0"/>
        <v>3283.9500000000003</v>
      </c>
      <c r="AG10" s="45">
        <f t="shared" si="0"/>
        <v>1.42</v>
      </c>
      <c r="AH10" s="45">
        <f t="shared" si="0"/>
        <v>1161378.3900000001</v>
      </c>
      <c r="AI10" s="45">
        <f>SUM(AI12:AI18)</f>
        <v>15908407.969999999</v>
      </c>
    </row>
    <row r="11" spans="1:35" s="7" customFormat="1" ht="12" customHeight="1">
      <c r="A11" s="8" t="s">
        <v>39</v>
      </c>
      <c r="B11" s="8"/>
      <c r="C11" s="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s="9" customFormat="1" ht="17.25" customHeight="1">
      <c r="A12" s="16" t="s">
        <v>76</v>
      </c>
      <c r="B12" s="40">
        <v>900200046</v>
      </c>
      <c r="C12" s="40" t="s">
        <v>87</v>
      </c>
      <c r="D12" s="3">
        <v>1035696</v>
      </c>
      <c r="E12" s="19">
        <v>1035696</v>
      </c>
      <c r="F12" s="3">
        <v>1044180.34</v>
      </c>
      <c r="G12" s="3">
        <v>1035696</v>
      </c>
      <c r="H12" s="3">
        <f>F12-E12</f>
        <v>8484.339999999967</v>
      </c>
      <c r="I12" s="32"/>
      <c r="J12" s="3">
        <v>38899.450000000004</v>
      </c>
      <c r="K12" s="3">
        <v>105.33</v>
      </c>
      <c r="L12" s="3">
        <v>17182.39</v>
      </c>
      <c r="M12" s="3">
        <v>278.98</v>
      </c>
      <c r="N12" s="3"/>
      <c r="O12" s="3"/>
      <c r="P12" s="3">
        <v>11872.160000000002</v>
      </c>
      <c r="Q12" s="3">
        <v>1302.35</v>
      </c>
      <c r="R12" s="3"/>
      <c r="S12" s="3"/>
      <c r="T12" s="3"/>
      <c r="U12" s="3"/>
      <c r="V12" s="3">
        <v>327.66</v>
      </c>
      <c r="W12" s="3">
        <v>4.27</v>
      </c>
      <c r="X12" s="3"/>
      <c r="Y12" s="3"/>
      <c r="Z12" s="3">
        <v>4376.55</v>
      </c>
      <c r="AA12" s="3">
        <v>0</v>
      </c>
      <c r="AB12" s="3"/>
      <c r="AC12" s="3"/>
      <c r="AD12" s="3">
        <v>649.16</v>
      </c>
      <c r="AE12" s="3">
        <v>0</v>
      </c>
      <c r="AF12" s="3">
        <v>1294.4</v>
      </c>
      <c r="AG12" s="3"/>
      <c r="AH12" s="3">
        <v>162608.15</v>
      </c>
      <c r="AI12" s="41">
        <f>G12+J12+L12+M12+N12+O12+P12+Q12+R12+S12+Z12+AA12+AB12+AC12+AD12+AE12+T12+U12+V12+W12+X12+Y12+AF12+AH12</f>
        <v>1274491.5199999996</v>
      </c>
    </row>
    <row r="13" spans="1:35" s="15" customFormat="1" ht="12.75">
      <c r="A13" s="16" t="s">
        <v>77</v>
      </c>
      <c r="B13" s="40">
        <v>170020401</v>
      </c>
      <c r="C13" s="40" t="s">
        <v>87</v>
      </c>
      <c r="D13" s="3">
        <v>3660239</v>
      </c>
      <c r="E13" s="3">
        <v>3660239</v>
      </c>
      <c r="F13" s="3">
        <v>3660216.18</v>
      </c>
      <c r="G13" s="3">
        <v>3660216.1799999997</v>
      </c>
      <c r="H13" s="3"/>
      <c r="I13" s="32">
        <f aca="true" t="shared" si="1" ref="I13:I18">F13-E13</f>
        <v>-22.819999999832362</v>
      </c>
      <c r="J13" s="3">
        <v>160348.58</v>
      </c>
      <c r="K13" s="3"/>
      <c r="L13" s="3">
        <v>130718.59999999999</v>
      </c>
      <c r="M13" s="3">
        <v>16823.8</v>
      </c>
      <c r="N13" s="3">
        <v>1171.12</v>
      </c>
      <c r="O13" s="3">
        <v>187.87999999999994</v>
      </c>
      <c r="P13" s="3">
        <v>257042.69</v>
      </c>
      <c r="Q13" s="3">
        <v>52200.75</v>
      </c>
      <c r="R13" s="3">
        <v>543722.41</v>
      </c>
      <c r="S13" s="3">
        <v>32954.85</v>
      </c>
      <c r="T13" s="3">
        <v>16423.94</v>
      </c>
      <c r="U13" s="3">
        <v>59.78</v>
      </c>
      <c r="V13" s="3"/>
      <c r="W13" s="3"/>
      <c r="X13" s="3">
        <v>1397.65</v>
      </c>
      <c r="Y13" s="3">
        <v>5.7</v>
      </c>
      <c r="Z13" s="3">
        <v>23661.49</v>
      </c>
      <c r="AA13" s="3">
        <v>108.13999999999999</v>
      </c>
      <c r="AB13" s="3">
        <v>12453.810000000001</v>
      </c>
      <c r="AC13" s="3">
        <v>38.42999999999999</v>
      </c>
      <c r="AD13" s="3">
        <v>14782.23</v>
      </c>
      <c r="AE13" s="3">
        <v>149.39</v>
      </c>
      <c r="AF13" s="3">
        <v>1735.4800000000002</v>
      </c>
      <c r="AG13" s="3">
        <v>1.42</v>
      </c>
      <c r="AH13" s="3">
        <v>319026.86</v>
      </c>
      <c r="AI13" s="41">
        <f>G13+J13+L13+M13+N13+O13+P13+Q13+R13+S13+Z13+AA13+AB13+AC13+AD13+AE13+T13+U13+V13+W13+X13+Y13+AF13+AH13+AG13</f>
        <v>5245231.180000001</v>
      </c>
    </row>
    <row r="14" spans="1:35" s="9" customFormat="1" ht="25.5">
      <c r="A14" s="16" t="s">
        <v>78</v>
      </c>
      <c r="B14" s="40">
        <v>270020302</v>
      </c>
      <c r="C14" s="40" t="s">
        <v>87</v>
      </c>
      <c r="D14" s="3">
        <v>2886652</v>
      </c>
      <c r="E14" s="3">
        <v>2886652</v>
      </c>
      <c r="F14" s="3">
        <v>2885703.78</v>
      </c>
      <c r="G14" s="3">
        <v>2885703.78</v>
      </c>
      <c r="H14" s="3"/>
      <c r="I14" s="32">
        <f t="shared" si="1"/>
        <v>-948.2200000002049</v>
      </c>
      <c r="J14" s="3">
        <v>76395.43000000001</v>
      </c>
      <c r="K14" s="3"/>
      <c r="L14" s="3">
        <v>71400.5</v>
      </c>
      <c r="M14" s="3">
        <v>11620</v>
      </c>
      <c r="N14" s="3"/>
      <c r="O14" s="3"/>
      <c r="P14" s="3">
        <v>209215.00999999998</v>
      </c>
      <c r="Q14" s="3"/>
      <c r="R14" s="3">
        <v>725546.0100000001</v>
      </c>
      <c r="S14" s="3">
        <v>43911.36</v>
      </c>
      <c r="T14" s="3"/>
      <c r="U14" s="3"/>
      <c r="V14" s="3"/>
      <c r="W14" s="3"/>
      <c r="X14" s="3">
        <v>5330.57</v>
      </c>
      <c r="Y14" s="3">
        <v>34.2</v>
      </c>
      <c r="Z14" s="3">
        <v>13473.57</v>
      </c>
      <c r="AA14" s="3">
        <v>64.02</v>
      </c>
      <c r="AB14" s="3">
        <v>0</v>
      </c>
      <c r="AC14" s="3">
        <v>0</v>
      </c>
      <c r="AD14" s="3">
        <v>274.59000000000003</v>
      </c>
      <c r="AE14" s="3">
        <v>0</v>
      </c>
      <c r="AF14" s="3">
        <v>254.07</v>
      </c>
      <c r="AG14" s="3"/>
      <c r="AH14" s="3">
        <v>356660.25</v>
      </c>
      <c r="AI14" s="41">
        <f>G14+J14+L14+M14+N14+O14+P14+Q14+R14+S14+Z14+AA14+AB14+AC14+AD14+AE14+T14+U14+V14+W14+X14+Y14+AF14+AH14</f>
        <v>4399883.359999999</v>
      </c>
    </row>
    <row r="15" spans="1:35" s="15" customFormat="1" ht="12.75">
      <c r="A15" s="16" t="s">
        <v>79</v>
      </c>
      <c r="B15" s="40">
        <v>620200038</v>
      </c>
      <c r="C15" s="40" t="s">
        <v>87</v>
      </c>
      <c r="D15" s="3">
        <v>1109206</v>
      </c>
      <c r="E15" s="20">
        <v>1109206</v>
      </c>
      <c r="F15" s="3">
        <v>1106368.9</v>
      </c>
      <c r="G15" s="3">
        <v>1106238.9</v>
      </c>
      <c r="H15" s="3"/>
      <c r="I15" s="32">
        <f t="shared" si="1"/>
        <v>-2837.100000000093</v>
      </c>
      <c r="J15" s="3">
        <v>31822.89</v>
      </c>
      <c r="K15" s="3"/>
      <c r="L15" s="3">
        <v>59713.7</v>
      </c>
      <c r="M15" s="3">
        <v>9099.369999999999</v>
      </c>
      <c r="N15" s="3"/>
      <c r="O15" s="3"/>
      <c r="P15" s="3">
        <v>35214.75</v>
      </c>
      <c r="Q15" s="3">
        <v>1716.54</v>
      </c>
      <c r="R15" s="3">
        <v>253582.08</v>
      </c>
      <c r="S15" s="3">
        <v>15243.839999999998</v>
      </c>
      <c r="T15" s="3"/>
      <c r="U15" s="3"/>
      <c r="V15" s="3"/>
      <c r="W15" s="3"/>
      <c r="X15" s="3"/>
      <c r="Y15" s="3"/>
      <c r="Z15" s="3">
        <v>1595.98</v>
      </c>
      <c r="AA15" s="3">
        <v>8.54</v>
      </c>
      <c r="AB15" s="3">
        <v>9.65</v>
      </c>
      <c r="AC15" s="3">
        <v>0</v>
      </c>
      <c r="AD15" s="3"/>
      <c r="AE15" s="3"/>
      <c r="AF15" s="3"/>
      <c r="AG15" s="3"/>
      <c r="AH15" s="3">
        <v>103779.76</v>
      </c>
      <c r="AI15" s="41">
        <f>G15+J15+L15+M15+N15+O15+P15+Q15+R15+S15+Z15+AA15+AB15+AC15+AD15+AE15+T15+U15+V15+W15+X15+Y15+AF15+AH15</f>
        <v>1618026</v>
      </c>
    </row>
    <row r="16" spans="1:35" ht="12.75">
      <c r="A16" s="21" t="s">
        <v>80</v>
      </c>
      <c r="B16" s="57">
        <v>840200047</v>
      </c>
      <c r="C16" s="57" t="s">
        <v>87</v>
      </c>
      <c r="D16" s="58">
        <v>718193</v>
      </c>
      <c r="E16" s="58">
        <v>718193</v>
      </c>
      <c r="F16" s="59">
        <v>718138.9500000001</v>
      </c>
      <c r="G16" s="59">
        <v>718138.95</v>
      </c>
      <c r="H16" s="3"/>
      <c r="I16" s="32">
        <f t="shared" si="1"/>
        <v>-54.04999999993015</v>
      </c>
      <c r="J16" s="3">
        <v>26628.480000000003</v>
      </c>
      <c r="K16" s="3">
        <v>13886.04</v>
      </c>
      <c r="L16" s="3">
        <v>28516.360000000008</v>
      </c>
      <c r="M16" s="3">
        <v>6806.38</v>
      </c>
      <c r="N16" s="3"/>
      <c r="O16" s="3"/>
      <c r="P16" s="3">
        <v>229194.70000000007</v>
      </c>
      <c r="Q16" s="3">
        <v>13258.35</v>
      </c>
      <c r="R16" s="3"/>
      <c r="S16" s="3"/>
      <c r="T16" s="3"/>
      <c r="U16" s="3"/>
      <c r="V16" s="3"/>
      <c r="W16" s="3"/>
      <c r="X16" s="3"/>
      <c r="Y16" s="3"/>
      <c r="Z16" s="3">
        <v>10.59</v>
      </c>
      <c r="AA16" s="3"/>
      <c r="AB16" s="3"/>
      <c r="AC16" s="3"/>
      <c r="AD16" s="3"/>
      <c r="AE16" s="3"/>
      <c r="AF16" s="3"/>
      <c r="AG16" s="3"/>
      <c r="AH16" s="3">
        <v>114526.59</v>
      </c>
      <c r="AI16" s="41">
        <f>G16+J16+L16+M16+N16+O16+P16+Q16+R16+S16+Z16+AA16+AB16+AC16+AD16+AE16+T16+U16+V16+W16+X16+Y16+AF16+AH16</f>
        <v>1137080.4</v>
      </c>
    </row>
    <row r="17" spans="1:35" ht="12.75">
      <c r="A17" s="16" t="s">
        <v>81</v>
      </c>
      <c r="B17" s="57">
        <v>641600001</v>
      </c>
      <c r="C17" s="57" t="s">
        <v>87</v>
      </c>
      <c r="D17" s="58">
        <v>407132</v>
      </c>
      <c r="E17" s="58">
        <v>407132</v>
      </c>
      <c r="F17" s="59">
        <v>403521.32</v>
      </c>
      <c r="G17" s="59">
        <v>403521.32</v>
      </c>
      <c r="H17" s="3"/>
      <c r="I17" s="32">
        <f t="shared" si="1"/>
        <v>-3610.679999999993</v>
      </c>
      <c r="J17" s="3">
        <v>10418</v>
      </c>
      <c r="K17" s="3"/>
      <c r="L17" s="3">
        <v>16697.260000000002</v>
      </c>
      <c r="M17" s="3">
        <v>3996.72</v>
      </c>
      <c r="N17" s="3"/>
      <c r="O17" s="3"/>
      <c r="P17" s="3">
        <v>216700.36</v>
      </c>
      <c r="Q17" s="3"/>
      <c r="R17" s="3"/>
      <c r="S17" s="3"/>
      <c r="T17" s="3"/>
      <c r="U17" s="3"/>
      <c r="V17" s="3"/>
      <c r="W17" s="3"/>
      <c r="X17" s="3"/>
      <c r="Y17" s="3"/>
      <c r="Z17" s="3">
        <v>277.35</v>
      </c>
      <c r="AA17" s="3">
        <v>4.27</v>
      </c>
      <c r="AB17" s="3">
        <v>9.65</v>
      </c>
      <c r="AC17" s="3">
        <v>4.27</v>
      </c>
      <c r="AD17" s="3"/>
      <c r="AE17" s="3"/>
      <c r="AF17" s="3"/>
      <c r="AG17" s="3"/>
      <c r="AH17" s="3">
        <v>54165.45</v>
      </c>
      <c r="AI17" s="41">
        <f>G17+J17+L17+M17+N17+O17+P17+Q17+R17+S17+Z17+AA17+AB17+AC17+AD17+AE17+T17+U17+V17+W17+X17+Y17+AF17+AH17</f>
        <v>705794.6499999999</v>
      </c>
    </row>
    <row r="18" spans="1:35" s="15" customFormat="1" ht="12.75">
      <c r="A18" s="16" t="s">
        <v>82</v>
      </c>
      <c r="B18" s="40">
        <v>170010601</v>
      </c>
      <c r="C18" s="40" t="s">
        <v>87</v>
      </c>
      <c r="D18" s="3">
        <v>759590</v>
      </c>
      <c r="E18" s="20">
        <v>759590</v>
      </c>
      <c r="F18" s="3">
        <v>758367.08</v>
      </c>
      <c r="G18" s="3">
        <v>753804.84</v>
      </c>
      <c r="H18" s="3"/>
      <c r="I18" s="32">
        <f t="shared" si="1"/>
        <v>-1222.920000000042</v>
      </c>
      <c r="J18" s="3">
        <v>194483.31</v>
      </c>
      <c r="K18" s="3"/>
      <c r="L18" s="3">
        <v>51530.36000000001</v>
      </c>
      <c r="M18" s="3">
        <v>6521.870000000001</v>
      </c>
      <c r="N18" s="3"/>
      <c r="O18" s="3"/>
      <c r="P18" s="3">
        <v>351808.3300000001</v>
      </c>
      <c r="Q18" s="3">
        <v>39369.4</v>
      </c>
      <c r="R18" s="3"/>
      <c r="S18" s="3"/>
      <c r="T18" s="3"/>
      <c r="U18" s="3"/>
      <c r="V18" s="3"/>
      <c r="W18" s="3"/>
      <c r="X18" s="3">
        <v>29123.11</v>
      </c>
      <c r="Y18" s="3">
        <v>1419.3000000000002</v>
      </c>
      <c r="Z18" s="3">
        <v>28393.4</v>
      </c>
      <c r="AA18" s="3">
        <v>49.800000000000004</v>
      </c>
      <c r="AB18" s="3">
        <v>12990.55</v>
      </c>
      <c r="AC18" s="3">
        <v>8.54</v>
      </c>
      <c r="AD18" s="3">
        <v>7786.72</v>
      </c>
      <c r="AE18" s="3">
        <v>0</v>
      </c>
      <c r="AF18" s="3"/>
      <c r="AG18" s="3"/>
      <c r="AH18" s="3">
        <v>50611.33</v>
      </c>
      <c r="AI18" s="41">
        <f>G18+J18+L18+M18+N18+O18+P18+Q18+R18+S18+Z18+AA18+AB18+AC18+AD18+AE18+T18+U18+V18+W18+X18+Y18+AF18+AH18</f>
        <v>1527900.86</v>
      </c>
    </row>
    <row r="19" spans="1:35" s="9" customFormat="1" ht="25.5">
      <c r="A19" s="46" t="s">
        <v>71</v>
      </c>
      <c r="B19" s="46"/>
      <c r="C19" s="46"/>
      <c r="D19" s="52">
        <f aca="true" t="shared" si="2" ref="D19:AI19">SUM(D21:D35)</f>
        <v>4983705</v>
      </c>
      <c r="E19" s="47">
        <f t="shared" si="2"/>
        <v>4983705</v>
      </c>
      <c r="F19" s="47">
        <f t="shared" si="2"/>
        <v>4976314.62</v>
      </c>
      <c r="G19" s="47">
        <f t="shared" si="2"/>
        <v>4974028.4799999995</v>
      </c>
      <c r="H19" s="47">
        <f t="shared" si="2"/>
        <v>152.63000000015018</v>
      </c>
      <c r="I19" s="47">
        <f t="shared" si="2"/>
        <v>-7543.009999999924</v>
      </c>
      <c r="J19" s="47">
        <f t="shared" si="2"/>
        <v>185446.72</v>
      </c>
      <c r="K19" s="47">
        <f t="shared" si="2"/>
        <v>0</v>
      </c>
      <c r="L19" s="47">
        <f t="shared" si="2"/>
        <v>164869.68</v>
      </c>
      <c r="M19" s="47">
        <f t="shared" si="2"/>
        <v>27386.381000000005</v>
      </c>
      <c r="N19" s="47">
        <f t="shared" si="2"/>
        <v>0</v>
      </c>
      <c r="O19" s="47">
        <f t="shared" si="2"/>
        <v>0</v>
      </c>
      <c r="P19" s="47">
        <f t="shared" si="2"/>
        <v>104939.68</v>
      </c>
      <c r="Q19" s="47">
        <f t="shared" si="2"/>
        <v>13497.47</v>
      </c>
      <c r="R19" s="47">
        <f t="shared" si="2"/>
        <v>0</v>
      </c>
      <c r="S19" s="47">
        <f t="shared" si="2"/>
        <v>0</v>
      </c>
      <c r="T19" s="47">
        <f t="shared" si="2"/>
        <v>0</v>
      </c>
      <c r="U19" s="47">
        <f t="shared" si="2"/>
        <v>0</v>
      </c>
      <c r="V19" s="47">
        <f t="shared" si="2"/>
        <v>0</v>
      </c>
      <c r="W19" s="47">
        <f t="shared" si="2"/>
        <v>0</v>
      </c>
      <c r="X19" s="47">
        <f t="shared" si="2"/>
        <v>17616.74</v>
      </c>
      <c r="Y19" s="47">
        <f t="shared" si="2"/>
        <v>122.55000000000001</v>
      </c>
      <c r="Z19" s="47">
        <f t="shared" si="2"/>
        <v>28101.859999999993</v>
      </c>
      <c r="AA19" s="47">
        <f t="shared" si="2"/>
        <v>364.24999999999994</v>
      </c>
      <c r="AB19" s="47">
        <f t="shared" si="2"/>
        <v>108.84</v>
      </c>
      <c r="AC19" s="47">
        <f t="shared" si="2"/>
        <v>4.27</v>
      </c>
      <c r="AD19" s="47">
        <f t="shared" si="2"/>
        <v>116.75</v>
      </c>
      <c r="AE19" s="47">
        <f t="shared" si="2"/>
        <v>0</v>
      </c>
      <c r="AF19" s="47">
        <f t="shared" si="2"/>
        <v>1201.49</v>
      </c>
      <c r="AG19" s="47">
        <f t="shared" si="2"/>
        <v>0</v>
      </c>
      <c r="AH19" s="47">
        <f t="shared" si="2"/>
        <v>934329.0700000001</v>
      </c>
      <c r="AI19" s="47">
        <f t="shared" si="2"/>
        <v>6452134.231</v>
      </c>
    </row>
    <row r="20" spans="1:35" s="15" customFormat="1" ht="12.75">
      <c r="A20" s="22" t="s">
        <v>72</v>
      </c>
      <c r="B20" s="22"/>
      <c r="C20" s="22"/>
      <c r="D20" s="24"/>
      <c r="E20" s="25"/>
      <c r="F20" s="25"/>
      <c r="G20" s="25"/>
      <c r="H20" s="25"/>
      <c r="I20" s="25"/>
      <c r="J20" s="12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7"/>
    </row>
    <row r="21" spans="1:35" s="15" customFormat="1" ht="30" customHeight="1">
      <c r="A21" s="4" t="s">
        <v>97</v>
      </c>
      <c r="B21" s="40">
        <v>170024104</v>
      </c>
      <c r="C21" s="40" t="s">
        <v>87</v>
      </c>
      <c r="D21" s="25">
        <v>233153</v>
      </c>
      <c r="E21" s="25">
        <v>233153</v>
      </c>
      <c r="F21" s="25">
        <v>232977.81</v>
      </c>
      <c r="G21" s="25">
        <v>232977.81</v>
      </c>
      <c r="H21" s="26"/>
      <c r="I21" s="26">
        <f>F21-E21</f>
        <v>-175.19000000000233</v>
      </c>
      <c r="J21" s="25">
        <v>24031.629999999997</v>
      </c>
      <c r="K21" s="25"/>
      <c r="L21" s="25">
        <v>19730.659999999996</v>
      </c>
      <c r="M21" s="25">
        <v>3121.3700000000003</v>
      </c>
      <c r="N21" s="25"/>
      <c r="O21" s="25"/>
      <c r="P21" s="25">
        <v>29172.399999999998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>
        <v>40006.15</v>
      </c>
      <c r="AI21" s="41">
        <f aca="true" t="shared" si="3" ref="AI21:AI28">G21+J21+L21+M21+N21+O21+P21+Q21+R21+S21+Z21+AA21+AB21+AC21+AD21+AE21+T21+U21+V21+W21+X21+Y21+AF21+AH21</f>
        <v>349040.02</v>
      </c>
    </row>
    <row r="22" spans="1:35" s="15" customFormat="1" ht="52.5" customHeight="1">
      <c r="A22" s="53" t="s">
        <v>96</v>
      </c>
      <c r="B22" s="40">
        <v>170024101</v>
      </c>
      <c r="C22" s="40" t="s">
        <v>87</v>
      </c>
      <c r="D22" s="25">
        <v>228670</v>
      </c>
      <c r="E22" s="28">
        <v>228670</v>
      </c>
      <c r="F22" s="25">
        <v>228669.72</v>
      </c>
      <c r="G22" s="25">
        <v>228669.71999999997</v>
      </c>
      <c r="H22" s="26"/>
      <c r="I22" s="26">
        <f>F22-E22</f>
        <v>-0.27999999999883585</v>
      </c>
      <c r="J22" s="25">
        <v>7574.96</v>
      </c>
      <c r="K22" s="25"/>
      <c r="L22" s="25">
        <v>9615.06</v>
      </c>
      <c r="M22" s="25">
        <v>2406.85</v>
      </c>
      <c r="N22" s="25"/>
      <c r="O22" s="25"/>
      <c r="P22" s="25">
        <v>0</v>
      </c>
      <c r="Q22" s="25"/>
      <c r="R22" s="25"/>
      <c r="S22" s="25"/>
      <c r="T22" s="25"/>
      <c r="U22" s="25"/>
      <c r="V22" s="25"/>
      <c r="W22" s="25"/>
      <c r="X22" s="25"/>
      <c r="Y22" s="25"/>
      <c r="Z22" s="25">
        <v>23.24</v>
      </c>
      <c r="AA22" s="25">
        <v>0</v>
      </c>
      <c r="AB22" s="25"/>
      <c r="AC22" s="25"/>
      <c r="AD22" s="25">
        <v>0</v>
      </c>
      <c r="AE22" s="25"/>
      <c r="AF22" s="25">
        <v>0</v>
      </c>
      <c r="AG22" s="25"/>
      <c r="AH22" s="25">
        <v>51163.41</v>
      </c>
      <c r="AI22" s="41">
        <f t="shared" si="3"/>
        <v>299453.24</v>
      </c>
    </row>
    <row r="23" spans="1:35" s="15" customFormat="1" ht="12.75">
      <c r="A23" s="17" t="s">
        <v>8</v>
      </c>
      <c r="B23" s="40">
        <v>880200016</v>
      </c>
      <c r="C23" s="40" t="s">
        <v>88</v>
      </c>
      <c r="D23" s="25">
        <v>765371</v>
      </c>
      <c r="E23" s="25">
        <v>765371</v>
      </c>
      <c r="F23" s="25">
        <v>765060.54</v>
      </c>
      <c r="G23" s="25">
        <v>765060.54</v>
      </c>
      <c r="H23" s="26"/>
      <c r="I23" s="26">
        <f>F23-E23</f>
        <v>-310.45999999996275</v>
      </c>
      <c r="J23" s="25">
        <v>15439.199999999999</v>
      </c>
      <c r="K23" s="25"/>
      <c r="L23" s="25">
        <v>42552.81999999999</v>
      </c>
      <c r="M23" s="25">
        <v>7026.9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>
        <v>4625.200000000001</v>
      </c>
      <c r="Y23" s="25">
        <v>34.2</v>
      </c>
      <c r="Z23" s="25">
        <v>730.48</v>
      </c>
      <c r="AA23" s="25">
        <v>21.349999999999998</v>
      </c>
      <c r="AB23" s="25">
        <v>108.84</v>
      </c>
      <c r="AC23" s="25">
        <v>4.27</v>
      </c>
      <c r="AD23" s="25"/>
      <c r="AE23" s="25"/>
      <c r="AF23" s="25">
        <v>406.62</v>
      </c>
      <c r="AG23" s="25"/>
      <c r="AH23" s="25">
        <v>81720.4</v>
      </c>
      <c r="AI23" s="41">
        <f t="shared" si="3"/>
        <v>917730.8199999998</v>
      </c>
    </row>
    <row r="24" spans="1:35" s="15" customFormat="1" ht="12.75">
      <c r="A24" s="17" t="s">
        <v>63</v>
      </c>
      <c r="B24" s="40">
        <v>170065204</v>
      </c>
      <c r="C24" s="40" t="s">
        <v>88</v>
      </c>
      <c r="D24" s="25">
        <v>259744</v>
      </c>
      <c r="E24" s="25">
        <v>259744</v>
      </c>
      <c r="F24" s="25">
        <v>258103.4</v>
      </c>
      <c r="G24" s="25">
        <v>258103.4</v>
      </c>
      <c r="H24" s="26"/>
      <c r="I24" s="26">
        <f aca="true" t="shared" si="4" ref="I24:I35">F24-E24</f>
        <v>-1640.6000000000058</v>
      </c>
      <c r="J24" s="25">
        <v>5838.35</v>
      </c>
      <c r="K24" s="25"/>
      <c r="L24" s="25">
        <v>0</v>
      </c>
      <c r="M24" s="25">
        <v>0</v>
      </c>
      <c r="N24" s="25"/>
      <c r="O24" s="25"/>
      <c r="P24" s="25"/>
      <c r="Q24" s="25"/>
      <c r="R24" s="25"/>
      <c r="S24" s="25"/>
      <c r="T24" s="5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>
        <v>577.54</v>
      </c>
      <c r="AG24" s="25"/>
      <c r="AH24" s="25">
        <v>54729.88</v>
      </c>
      <c r="AI24" s="41">
        <f t="shared" si="3"/>
        <v>319249.17</v>
      </c>
    </row>
    <row r="25" spans="1:35" s="15" customFormat="1" ht="25.5">
      <c r="A25" s="29" t="s">
        <v>9</v>
      </c>
      <c r="B25" s="40">
        <v>270024101</v>
      </c>
      <c r="C25" s="40" t="s">
        <v>87</v>
      </c>
      <c r="D25" s="25">
        <v>822724</v>
      </c>
      <c r="E25" s="28">
        <v>822724</v>
      </c>
      <c r="F25" s="25">
        <v>822420.79</v>
      </c>
      <c r="G25" s="25">
        <v>820287.83</v>
      </c>
      <c r="H25" s="26"/>
      <c r="I25" s="26">
        <f t="shared" si="4"/>
        <v>-303.20999999996275</v>
      </c>
      <c r="J25" s="25">
        <v>27435.18</v>
      </c>
      <c r="K25" s="25"/>
      <c r="L25" s="25">
        <v>37773.86</v>
      </c>
      <c r="M25" s="25">
        <v>6301.291</v>
      </c>
      <c r="N25" s="25"/>
      <c r="O25" s="25"/>
      <c r="P25" s="25">
        <v>51944.96000000001</v>
      </c>
      <c r="Q25" s="25">
        <v>13497.47</v>
      </c>
      <c r="R25" s="25"/>
      <c r="S25" s="25"/>
      <c r="T25" s="25"/>
      <c r="U25" s="25"/>
      <c r="V25" s="25"/>
      <c r="W25" s="25"/>
      <c r="X25" s="25">
        <v>6397.45</v>
      </c>
      <c r="Y25" s="25">
        <v>42.75000000000001</v>
      </c>
      <c r="Z25" s="25">
        <v>920.12</v>
      </c>
      <c r="AA25" s="25">
        <v>11.39</v>
      </c>
      <c r="AB25" s="25">
        <v>0</v>
      </c>
      <c r="AC25" s="25">
        <v>0</v>
      </c>
      <c r="AD25" s="25">
        <v>116.75</v>
      </c>
      <c r="AE25" s="25">
        <v>0</v>
      </c>
      <c r="AF25" s="25">
        <v>217.33</v>
      </c>
      <c r="AG25" s="25"/>
      <c r="AH25" s="25">
        <v>140219.81</v>
      </c>
      <c r="AI25" s="41">
        <f t="shared" si="3"/>
        <v>1105166.1909999999</v>
      </c>
    </row>
    <row r="26" spans="1:35" ht="12.75">
      <c r="A26" s="17" t="s">
        <v>98</v>
      </c>
      <c r="B26" s="40">
        <v>270064101</v>
      </c>
      <c r="C26" s="40" t="s">
        <v>88</v>
      </c>
      <c r="D26" s="25">
        <v>141779</v>
      </c>
      <c r="E26" s="25">
        <v>141779</v>
      </c>
      <c r="F26" s="25">
        <v>141778.38</v>
      </c>
      <c r="G26" s="25">
        <v>141778.38</v>
      </c>
      <c r="H26" s="26"/>
      <c r="I26" s="26">
        <f t="shared" si="4"/>
        <v>-0.6199999999953434</v>
      </c>
      <c r="J26" s="25">
        <v>4290.2</v>
      </c>
      <c r="K26" s="25"/>
      <c r="L26" s="25">
        <v>642</v>
      </c>
      <c r="M26" s="25">
        <v>226.31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>
        <v>26600.04</v>
      </c>
      <c r="AI26" s="41">
        <f t="shared" si="3"/>
        <v>173536.93000000002</v>
      </c>
    </row>
    <row r="27" spans="1:35" ht="12.75">
      <c r="A27" s="23" t="s">
        <v>45</v>
      </c>
      <c r="B27" s="40">
        <v>270064003</v>
      </c>
      <c r="C27" s="40" t="s">
        <v>88</v>
      </c>
      <c r="D27" s="25">
        <v>107887</v>
      </c>
      <c r="E27" s="25">
        <v>107887</v>
      </c>
      <c r="F27" s="25">
        <v>106570.22</v>
      </c>
      <c r="G27" s="25">
        <v>106570.22</v>
      </c>
      <c r="H27" s="26"/>
      <c r="I27" s="26">
        <f t="shared" si="4"/>
        <v>-1316.7799999999988</v>
      </c>
      <c r="J27" s="25">
        <v>1575.63</v>
      </c>
      <c r="K27" s="25"/>
      <c r="L27" s="25">
        <v>0</v>
      </c>
      <c r="M27" s="25">
        <v>0</v>
      </c>
      <c r="N27" s="25"/>
      <c r="O27" s="25"/>
      <c r="P27" s="25">
        <v>23822.32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>
        <v>3710.63</v>
      </c>
      <c r="AI27" s="41">
        <f t="shared" si="3"/>
        <v>135678.80000000002</v>
      </c>
    </row>
    <row r="28" spans="1:35" ht="25.5">
      <c r="A28" s="4" t="s">
        <v>10</v>
      </c>
      <c r="B28" s="40">
        <v>620200012</v>
      </c>
      <c r="C28" s="40" t="s">
        <v>88</v>
      </c>
      <c r="D28" s="25">
        <v>16937</v>
      </c>
      <c r="E28" s="28">
        <v>16937</v>
      </c>
      <c r="F28" s="25">
        <v>17004.72</v>
      </c>
      <c r="G28" s="25">
        <v>16937</v>
      </c>
      <c r="H28" s="26">
        <f>F28-E28</f>
        <v>67.72000000000116</v>
      </c>
      <c r="I28" s="26"/>
      <c r="J28" s="25">
        <v>427</v>
      </c>
      <c r="K28" s="25"/>
      <c r="L28" s="25">
        <v>0</v>
      </c>
      <c r="M28" s="25">
        <v>0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>
        <v>4094.93</v>
      </c>
      <c r="AI28" s="41">
        <f t="shared" si="3"/>
        <v>21458.93</v>
      </c>
    </row>
    <row r="29" spans="1:35" s="9" customFormat="1" ht="29.25" customHeight="1">
      <c r="A29" s="23" t="s">
        <v>99</v>
      </c>
      <c r="B29" s="40">
        <v>270065201</v>
      </c>
      <c r="C29" s="40" t="s">
        <v>88</v>
      </c>
      <c r="D29" s="25">
        <v>76647</v>
      </c>
      <c r="E29" s="25">
        <v>76647</v>
      </c>
      <c r="F29" s="25">
        <v>76597.63</v>
      </c>
      <c r="G29" s="25">
        <v>76597.62999999999</v>
      </c>
      <c r="H29" s="26"/>
      <c r="I29" s="26">
        <f t="shared" si="4"/>
        <v>-49.36999999999534</v>
      </c>
      <c r="J29" s="25">
        <v>1379.21</v>
      </c>
      <c r="K29" s="25"/>
      <c r="L29" s="25">
        <v>3616.92</v>
      </c>
      <c r="M29" s="25">
        <v>653.31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>
        <v>81.33</v>
      </c>
      <c r="AA29" s="25"/>
      <c r="AB29" s="25"/>
      <c r="AC29" s="25"/>
      <c r="AD29" s="25"/>
      <c r="AE29" s="25"/>
      <c r="AF29" s="25"/>
      <c r="AG29" s="25"/>
      <c r="AH29" s="25">
        <v>17699.15</v>
      </c>
      <c r="AI29" s="41">
        <f aca="true" t="shared" si="5" ref="AI29:AI35">G29+J29+L29+M29+N29+O29+P29+Q29+R29+S29+Z29+AA29+AB29+AC29+AD29+AE29+T29+U29+V29+W29+X29+Y29+AF29+AH29</f>
        <v>100027.54999999999</v>
      </c>
    </row>
    <row r="30" spans="1:35" ht="25.5">
      <c r="A30" s="4" t="s">
        <v>103</v>
      </c>
      <c r="B30" s="31">
        <v>900200075</v>
      </c>
      <c r="C30" s="31" t="s">
        <v>87</v>
      </c>
      <c r="D30" s="33">
        <v>73942</v>
      </c>
      <c r="E30" s="33">
        <v>73942</v>
      </c>
      <c r="F30" s="33">
        <v>73693.75</v>
      </c>
      <c r="G30" s="33">
        <v>73693.75</v>
      </c>
      <c r="H30" s="26"/>
      <c r="I30" s="26">
        <f t="shared" si="4"/>
        <v>-248.25</v>
      </c>
      <c r="J30" s="33">
        <v>28248.03</v>
      </c>
      <c r="K30" s="33"/>
      <c r="L30" s="33">
        <v>0</v>
      </c>
      <c r="M30" s="33">
        <v>0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>
        <v>3995.82</v>
      </c>
      <c r="AI30" s="60">
        <f t="shared" si="5"/>
        <v>105937.6</v>
      </c>
    </row>
    <row r="31" spans="1:35" ht="12.75">
      <c r="A31" s="4" t="s">
        <v>32</v>
      </c>
      <c r="B31" s="40">
        <v>885100002</v>
      </c>
      <c r="C31" s="40" t="s">
        <v>87</v>
      </c>
      <c r="D31" s="25">
        <v>19929</v>
      </c>
      <c r="E31" s="28">
        <v>19929</v>
      </c>
      <c r="F31" s="25">
        <v>19925.44</v>
      </c>
      <c r="G31" s="25">
        <v>19925.44</v>
      </c>
      <c r="H31" s="26"/>
      <c r="I31" s="26">
        <f t="shared" si="4"/>
        <v>-3.5600000000013097</v>
      </c>
      <c r="J31" s="25">
        <v>2546.34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>
        <v>5943.96</v>
      </c>
      <c r="AI31" s="60">
        <f t="shared" si="5"/>
        <v>28415.739999999998</v>
      </c>
    </row>
    <row r="32" spans="1:35" ht="12.75">
      <c r="A32" s="4" t="s">
        <v>85</v>
      </c>
      <c r="B32" s="40">
        <v>620200058</v>
      </c>
      <c r="C32" s="40" t="s">
        <v>88</v>
      </c>
      <c r="D32" s="25">
        <v>2191097</v>
      </c>
      <c r="E32" s="28">
        <v>2191097</v>
      </c>
      <c r="F32" s="25">
        <v>2191181.91</v>
      </c>
      <c r="G32" s="25">
        <v>2191096.45</v>
      </c>
      <c r="H32" s="26">
        <f>F32-E32</f>
        <v>84.91000000014901</v>
      </c>
      <c r="I32" s="26"/>
      <c r="J32" s="25">
        <v>61897.11</v>
      </c>
      <c r="K32" s="25"/>
      <c r="L32" s="25">
        <v>48122.29</v>
      </c>
      <c r="M32" s="25">
        <v>7099.5199999999995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>
        <v>6594.09</v>
      </c>
      <c r="Y32" s="25">
        <v>45.6</v>
      </c>
      <c r="Z32" s="25">
        <v>26346.689999999995</v>
      </c>
      <c r="AA32" s="25">
        <v>331.50999999999993</v>
      </c>
      <c r="AB32" s="25"/>
      <c r="AC32" s="25"/>
      <c r="AD32" s="25"/>
      <c r="AE32" s="25"/>
      <c r="AF32" s="25"/>
      <c r="AG32" s="25"/>
      <c r="AH32" s="25">
        <v>496809.02</v>
      </c>
      <c r="AI32" s="60">
        <f t="shared" si="5"/>
        <v>2838342.28</v>
      </c>
    </row>
    <row r="33" spans="1:35" ht="38.25">
      <c r="A33" s="4" t="s">
        <v>86</v>
      </c>
      <c r="B33" s="40">
        <v>640600001</v>
      </c>
      <c r="C33" s="40" t="s">
        <v>87</v>
      </c>
      <c r="D33" s="25">
        <v>16915</v>
      </c>
      <c r="E33" s="28">
        <v>16915</v>
      </c>
      <c r="F33" s="25">
        <v>16169.46</v>
      </c>
      <c r="G33" s="25">
        <v>16169.46</v>
      </c>
      <c r="H33" s="26"/>
      <c r="I33" s="26">
        <f t="shared" si="4"/>
        <v>-745.5400000000009</v>
      </c>
      <c r="J33" s="25">
        <v>1258.6499999999999</v>
      </c>
      <c r="K33" s="25"/>
      <c r="L33" s="25">
        <v>0</v>
      </c>
      <c r="M33" s="25">
        <v>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>
        <v>2118.51</v>
      </c>
      <c r="AI33" s="60">
        <f t="shared" si="5"/>
        <v>19546.620000000003</v>
      </c>
    </row>
    <row r="34" spans="1:35" ht="38.25">
      <c r="A34" s="4" t="s">
        <v>53</v>
      </c>
      <c r="B34" s="40">
        <v>621200010</v>
      </c>
      <c r="C34" s="40" t="s">
        <v>87</v>
      </c>
      <c r="D34" s="25">
        <v>20622</v>
      </c>
      <c r="E34" s="28">
        <v>20622</v>
      </c>
      <c r="F34" s="25">
        <v>20621.25</v>
      </c>
      <c r="G34" s="25">
        <v>20621.25</v>
      </c>
      <c r="H34" s="26"/>
      <c r="I34" s="26">
        <f t="shared" si="4"/>
        <v>-0.75</v>
      </c>
      <c r="J34" s="25">
        <v>3505.2299999999996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>
        <v>5517.36</v>
      </c>
      <c r="AI34" s="60">
        <f t="shared" si="5"/>
        <v>29643.84</v>
      </c>
    </row>
    <row r="35" spans="1:35" ht="12.75">
      <c r="A35" s="4" t="s">
        <v>40</v>
      </c>
      <c r="B35" s="40">
        <v>170064003</v>
      </c>
      <c r="C35" s="40" t="s">
        <v>88</v>
      </c>
      <c r="D35" s="25">
        <v>8288</v>
      </c>
      <c r="E35" s="28">
        <v>8288</v>
      </c>
      <c r="F35" s="25">
        <v>5539.6</v>
      </c>
      <c r="G35" s="25">
        <v>5539.6</v>
      </c>
      <c r="H35" s="26"/>
      <c r="I35" s="26">
        <f t="shared" si="4"/>
        <v>-2748.3999999999996</v>
      </c>
      <c r="J35" s="25">
        <v>0</v>
      </c>
      <c r="K35" s="25"/>
      <c r="L35" s="25">
        <v>2816.0699999999997</v>
      </c>
      <c r="M35" s="25">
        <v>550.83</v>
      </c>
      <c r="N35" s="25"/>
      <c r="O35" s="25"/>
      <c r="P35" s="25"/>
      <c r="Q35" s="25"/>
      <c r="R35" s="25"/>
      <c r="S35" s="25"/>
      <c r="T35" s="25"/>
      <c r="U35" s="25"/>
      <c r="V35" s="25">
        <v>0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>
        <v>0</v>
      </c>
      <c r="AI35" s="60">
        <f t="shared" si="5"/>
        <v>8906.5</v>
      </c>
    </row>
    <row r="36" spans="1:35" ht="12.75">
      <c r="A36" s="48" t="s">
        <v>73</v>
      </c>
      <c r="B36" s="48"/>
      <c r="C36" s="48"/>
      <c r="D36" s="49">
        <f aca="true" t="shared" si="6" ref="D36:AF36">SUM(D38:D87)</f>
        <v>1315805</v>
      </c>
      <c r="E36" s="49">
        <f t="shared" si="6"/>
        <v>1315805</v>
      </c>
      <c r="F36" s="49">
        <f t="shared" si="6"/>
        <v>1316094.87</v>
      </c>
      <c r="G36" s="49">
        <f t="shared" si="6"/>
        <v>1299882.3500000003</v>
      </c>
      <c r="H36" s="49">
        <f t="shared" si="6"/>
        <v>12844.060000000003</v>
      </c>
      <c r="I36" s="49">
        <f t="shared" si="6"/>
        <v>-12554.190000000004</v>
      </c>
      <c r="J36" s="49">
        <f t="shared" si="6"/>
        <v>61597.579999999994</v>
      </c>
      <c r="K36" s="49">
        <f t="shared" si="6"/>
        <v>4359.67</v>
      </c>
      <c r="L36" s="49">
        <f t="shared" si="6"/>
        <v>488814.8400000001</v>
      </c>
      <c r="M36" s="49">
        <f t="shared" si="6"/>
        <v>103385.23999999999</v>
      </c>
      <c r="N36" s="49">
        <f t="shared" si="6"/>
        <v>0</v>
      </c>
      <c r="O36" s="49">
        <f t="shared" si="6"/>
        <v>0</v>
      </c>
      <c r="P36" s="49">
        <f t="shared" si="6"/>
        <v>460029.19</v>
      </c>
      <c r="Q36" s="49">
        <f t="shared" si="6"/>
        <v>147991.09000000003</v>
      </c>
      <c r="R36" s="49">
        <f t="shared" si="6"/>
        <v>0</v>
      </c>
      <c r="S36" s="49">
        <f t="shared" si="6"/>
        <v>0</v>
      </c>
      <c r="T36" s="49">
        <f t="shared" si="6"/>
        <v>0</v>
      </c>
      <c r="U36" s="49">
        <f t="shared" si="6"/>
        <v>0</v>
      </c>
      <c r="V36" s="49">
        <f t="shared" si="6"/>
        <v>0</v>
      </c>
      <c r="W36" s="49">
        <f t="shared" si="6"/>
        <v>0</v>
      </c>
      <c r="X36" s="49">
        <f t="shared" si="6"/>
        <v>0</v>
      </c>
      <c r="Y36" s="49">
        <f t="shared" si="6"/>
        <v>0</v>
      </c>
      <c r="Z36" s="49">
        <f t="shared" si="6"/>
        <v>165.03</v>
      </c>
      <c r="AA36" s="49">
        <f t="shared" si="6"/>
        <v>4.27</v>
      </c>
      <c r="AB36" s="49">
        <f t="shared" si="6"/>
        <v>0</v>
      </c>
      <c r="AC36" s="49">
        <f t="shared" si="6"/>
        <v>0</v>
      </c>
      <c r="AD36" s="49">
        <f t="shared" si="6"/>
        <v>0</v>
      </c>
      <c r="AE36" s="49">
        <f t="shared" si="6"/>
        <v>0</v>
      </c>
      <c r="AF36" s="49">
        <f t="shared" si="6"/>
        <v>0</v>
      </c>
      <c r="AG36" s="49"/>
      <c r="AH36" s="49">
        <f>SUM(AH38:AH87)</f>
        <v>209231.01999999993</v>
      </c>
      <c r="AI36" s="49">
        <f>SUM(AI38:AI87)</f>
        <v>2771100.6100000003</v>
      </c>
    </row>
    <row r="37" spans="1:35" ht="12.75">
      <c r="A37" s="22" t="s">
        <v>72</v>
      </c>
      <c r="B37" s="22"/>
      <c r="C37" s="2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2"/>
    </row>
    <row r="38" spans="1:35" ht="12.75">
      <c r="A38" s="17" t="s">
        <v>102</v>
      </c>
      <c r="B38" s="40">
        <v>900200047</v>
      </c>
      <c r="C38" s="40" t="s">
        <v>88</v>
      </c>
      <c r="D38" s="33">
        <v>30488</v>
      </c>
      <c r="E38" s="33">
        <v>30488</v>
      </c>
      <c r="F38" s="33">
        <v>29667.35</v>
      </c>
      <c r="G38" s="33">
        <v>29667.350000000002</v>
      </c>
      <c r="H38" s="32"/>
      <c r="I38" s="26">
        <f>F38-E38</f>
        <v>-820.6500000000015</v>
      </c>
      <c r="J38" s="33">
        <v>960.75</v>
      </c>
      <c r="K38" s="33"/>
      <c r="L38" s="33">
        <v>85833.53000000001</v>
      </c>
      <c r="M38" s="33">
        <v>19727.4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>
        <v>11968.81</v>
      </c>
      <c r="AI38" s="41">
        <f aca="true" t="shared" si="7" ref="AI38:AI87">G38+J38+L38+M38+N38+O38+P38+Q38+R38+S38+Z38+AA38+AB38+AC38+AD38+AE38+T38+U38+V38+W38+X38+Y38+AF38+AH38</f>
        <v>148157.84000000003</v>
      </c>
    </row>
    <row r="39" spans="1:35" ht="12.75">
      <c r="A39" s="17" t="s">
        <v>11</v>
      </c>
      <c r="B39" s="40">
        <v>270065202</v>
      </c>
      <c r="C39" s="40" t="s">
        <v>88</v>
      </c>
      <c r="D39" s="33">
        <v>34017</v>
      </c>
      <c r="E39" s="33">
        <v>34017</v>
      </c>
      <c r="F39" s="33">
        <v>33852.25</v>
      </c>
      <c r="G39" s="33">
        <v>33852.25</v>
      </c>
      <c r="H39" s="32"/>
      <c r="I39" s="26">
        <f>F39-E39</f>
        <v>-164.75</v>
      </c>
      <c r="J39" s="33">
        <v>2130.7300000000005</v>
      </c>
      <c r="K39" s="33"/>
      <c r="L39" s="33">
        <v>0</v>
      </c>
      <c r="M39" s="33">
        <v>0</v>
      </c>
      <c r="N39" s="33"/>
      <c r="O39" s="33"/>
      <c r="P39" s="33">
        <v>3931.3899999999994</v>
      </c>
      <c r="Q39" s="33">
        <v>2169.16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>
        <v>4901.96</v>
      </c>
      <c r="AI39" s="41">
        <f t="shared" si="7"/>
        <v>46985.49</v>
      </c>
    </row>
    <row r="40" spans="1:35" ht="25.5">
      <c r="A40" s="4" t="s">
        <v>12</v>
      </c>
      <c r="B40" s="40">
        <v>840200005</v>
      </c>
      <c r="C40" s="40" t="s">
        <v>88</v>
      </c>
      <c r="D40" s="33">
        <v>10559</v>
      </c>
      <c r="E40" s="33">
        <v>10559</v>
      </c>
      <c r="F40" s="33">
        <v>10556.7</v>
      </c>
      <c r="G40" s="33">
        <v>10556.7</v>
      </c>
      <c r="H40" s="32"/>
      <c r="I40" s="26">
        <f>F40-E40</f>
        <v>-2.2999999999992724</v>
      </c>
      <c r="J40" s="33">
        <v>0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>
        <v>0</v>
      </c>
      <c r="AI40" s="41">
        <f t="shared" si="7"/>
        <v>10556.7</v>
      </c>
    </row>
    <row r="41" spans="1:35" ht="38.25">
      <c r="A41" s="4" t="s">
        <v>64</v>
      </c>
      <c r="B41" s="40">
        <v>170077445</v>
      </c>
      <c r="C41" s="40" t="s">
        <v>88</v>
      </c>
      <c r="D41" s="33">
        <v>23170</v>
      </c>
      <c r="E41" s="33">
        <v>23170</v>
      </c>
      <c r="F41" s="33">
        <v>22634.24</v>
      </c>
      <c r="G41" s="33">
        <v>22617.74</v>
      </c>
      <c r="H41" s="32"/>
      <c r="I41" s="26">
        <f>F41-E41</f>
        <v>-535.7599999999984</v>
      </c>
      <c r="J41" s="33">
        <v>308.86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>
        <v>5885.48</v>
      </c>
      <c r="AI41" s="41">
        <f t="shared" si="7"/>
        <v>28812.08</v>
      </c>
    </row>
    <row r="42" spans="1:35" ht="25.5">
      <c r="A42" s="4" t="s">
        <v>13</v>
      </c>
      <c r="B42" s="40">
        <v>880200058</v>
      </c>
      <c r="C42" s="40" t="s">
        <v>88</v>
      </c>
      <c r="D42" s="33">
        <v>84375</v>
      </c>
      <c r="E42" s="33">
        <v>84375</v>
      </c>
      <c r="F42" s="33">
        <v>84374.85</v>
      </c>
      <c r="G42" s="33">
        <v>84374.84999999999</v>
      </c>
      <c r="H42" s="32"/>
      <c r="I42" s="26">
        <f>F42-E42</f>
        <v>-0.14999999999417923</v>
      </c>
      <c r="J42" s="33">
        <v>2045.3300000000002</v>
      </c>
      <c r="K42" s="33"/>
      <c r="L42" s="33">
        <v>5644.800000000001</v>
      </c>
      <c r="M42" s="33">
        <v>2049.6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>
        <v>12284.79</v>
      </c>
      <c r="AI42" s="41">
        <f t="shared" si="7"/>
        <v>106399.37</v>
      </c>
    </row>
    <row r="43" spans="1:35" ht="25.5">
      <c r="A43" s="4" t="s">
        <v>14</v>
      </c>
      <c r="B43" s="40">
        <v>641000009</v>
      </c>
      <c r="C43" s="40" t="s">
        <v>88</v>
      </c>
      <c r="D43" s="33">
        <v>6724</v>
      </c>
      <c r="E43" s="33">
        <v>6724</v>
      </c>
      <c r="F43" s="33">
        <v>6687.23</v>
      </c>
      <c r="G43" s="33">
        <v>6687.23</v>
      </c>
      <c r="H43" s="32"/>
      <c r="I43" s="26">
        <f aca="true" t="shared" si="8" ref="I43:I77">F43-E43</f>
        <v>-36.77000000000044</v>
      </c>
      <c r="J43" s="33">
        <v>730.1700000000001</v>
      </c>
      <c r="K43" s="33"/>
      <c r="L43" s="33">
        <v>5944.57</v>
      </c>
      <c r="M43" s="33">
        <v>1503.04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>
        <v>2023.98</v>
      </c>
      <c r="AI43" s="41">
        <f t="shared" si="7"/>
        <v>16888.989999999998</v>
      </c>
    </row>
    <row r="44" spans="1:35" ht="25.5">
      <c r="A44" s="4" t="s">
        <v>104</v>
      </c>
      <c r="B44" s="40">
        <v>270000002</v>
      </c>
      <c r="C44" s="40" t="s">
        <v>88</v>
      </c>
      <c r="D44" s="33">
        <v>9700</v>
      </c>
      <c r="E44" s="33">
        <v>9700</v>
      </c>
      <c r="F44" s="33">
        <v>9699.58</v>
      </c>
      <c r="G44" s="33">
        <v>9699.58</v>
      </c>
      <c r="H44" s="32"/>
      <c r="I44" s="26">
        <f t="shared" si="8"/>
        <v>-0.42000000000007276</v>
      </c>
      <c r="J44" s="33">
        <v>234.85</v>
      </c>
      <c r="K44" s="33"/>
      <c r="L44" s="33">
        <v>19566.34</v>
      </c>
      <c r="M44" s="33">
        <v>4594.5199999999995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>
        <v>3689.28</v>
      </c>
      <c r="AI44" s="41">
        <f t="shared" si="7"/>
        <v>37784.57</v>
      </c>
    </row>
    <row r="45" spans="1:35" ht="12.75">
      <c r="A45" s="4" t="s">
        <v>95</v>
      </c>
      <c r="B45" s="40">
        <v>620200060</v>
      </c>
      <c r="C45" s="40" t="s">
        <v>88</v>
      </c>
      <c r="D45" s="33">
        <v>16001</v>
      </c>
      <c r="E45" s="33">
        <v>16001</v>
      </c>
      <c r="F45" s="33">
        <v>16001</v>
      </c>
      <c r="G45" s="33">
        <v>16001</v>
      </c>
      <c r="H45" s="32">
        <f>F45-E45</f>
        <v>0</v>
      </c>
      <c r="I45" s="26">
        <f t="shared" si="8"/>
        <v>0</v>
      </c>
      <c r="J45" s="33">
        <v>922.3199999999999</v>
      </c>
      <c r="K45" s="33"/>
      <c r="L45" s="33">
        <v>0</v>
      </c>
      <c r="M45" s="33">
        <v>0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>
        <v>2848.09</v>
      </c>
      <c r="AI45" s="41">
        <f t="shared" si="7"/>
        <v>19771.41</v>
      </c>
    </row>
    <row r="46" spans="1:35" ht="25.5">
      <c r="A46" s="4" t="s">
        <v>54</v>
      </c>
      <c r="B46" s="40">
        <v>900200051</v>
      </c>
      <c r="C46" s="40" t="s">
        <v>88</v>
      </c>
      <c r="D46" s="33">
        <v>43742</v>
      </c>
      <c r="E46" s="33">
        <v>43742</v>
      </c>
      <c r="F46" s="33">
        <v>42391.92</v>
      </c>
      <c r="G46" s="33">
        <v>42391.92</v>
      </c>
      <c r="H46" s="32"/>
      <c r="I46" s="26">
        <f t="shared" si="8"/>
        <v>-1350.0800000000017</v>
      </c>
      <c r="J46" s="33">
        <v>947.94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>
        <v>11148.97</v>
      </c>
      <c r="AI46" s="41">
        <f t="shared" si="7"/>
        <v>54488.83</v>
      </c>
    </row>
    <row r="47" spans="1:35" ht="12.75">
      <c r="A47" s="23" t="s">
        <v>55</v>
      </c>
      <c r="B47" s="40">
        <v>880200048</v>
      </c>
      <c r="C47" s="40" t="s">
        <v>88</v>
      </c>
      <c r="D47" s="33">
        <v>65288</v>
      </c>
      <c r="E47" s="33">
        <v>65288</v>
      </c>
      <c r="F47" s="33">
        <v>65287.5</v>
      </c>
      <c r="G47" s="33">
        <v>65287.5</v>
      </c>
      <c r="H47" s="32"/>
      <c r="I47" s="26">
        <f t="shared" si="8"/>
        <v>-0.5</v>
      </c>
      <c r="J47" s="33">
        <v>1460.34</v>
      </c>
      <c r="K47" s="33"/>
      <c r="L47" s="33">
        <v>0</v>
      </c>
      <c r="M47" s="33">
        <v>0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>
        <v>16008.23</v>
      </c>
      <c r="AI47" s="41">
        <f t="shared" si="7"/>
        <v>82756.06999999999</v>
      </c>
    </row>
    <row r="48" spans="1:35" ht="25.5">
      <c r="A48" s="29" t="s">
        <v>83</v>
      </c>
      <c r="B48" s="13">
        <v>270077409</v>
      </c>
      <c r="C48" s="13" t="s">
        <v>88</v>
      </c>
      <c r="D48" s="33">
        <v>15209</v>
      </c>
      <c r="E48" s="33">
        <v>15209</v>
      </c>
      <c r="F48" s="33">
        <v>15208.04</v>
      </c>
      <c r="G48" s="33">
        <v>15208.04</v>
      </c>
      <c r="H48" s="32"/>
      <c r="I48" s="26">
        <f t="shared" si="8"/>
        <v>-0.9599999999991269</v>
      </c>
      <c r="J48" s="33">
        <v>798.49</v>
      </c>
      <c r="K48" s="33"/>
      <c r="L48" s="33">
        <v>29465.909999999996</v>
      </c>
      <c r="M48" s="33">
        <v>5730.34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>
        <v>5294.8</v>
      </c>
      <c r="AI48" s="41">
        <f t="shared" si="7"/>
        <v>56497.58</v>
      </c>
    </row>
    <row r="49" spans="1:35" ht="12.75">
      <c r="A49" s="4" t="s">
        <v>15</v>
      </c>
      <c r="B49" s="40">
        <v>640600012</v>
      </c>
      <c r="C49" s="40" t="s">
        <v>88</v>
      </c>
      <c r="D49" s="33">
        <v>38196</v>
      </c>
      <c r="E49" s="33">
        <v>38196</v>
      </c>
      <c r="F49" s="33">
        <v>36294.52</v>
      </c>
      <c r="G49" s="33">
        <v>36294.52</v>
      </c>
      <c r="H49" s="32"/>
      <c r="I49" s="26">
        <f t="shared" si="8"/>
        <v>-1901.4800000000032</v>
      </c>
      <c r="J49" s="33">
        <v>88.24</v>
      </c>
      <c r="K49" s="33"/>
      <c r="L49" s="33">
        <v>5629.97</v>
      </c>
      <c r="M49" s="33">
        <v>1212.68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>
        <v>2027.97</v>
      </c>
      <c r="AI49" s="41">
        <f t="shared" si="7"/>
        <v>45253.38</v>
      </c>
    </row>
    <row r="50" spans="1:35" ht="25.5">
      <c r="A50" s="4" t="s">
        <v>16</v>
      </c>
      <c r="B50" s="40">
        <v>900200035</v>
      </c>
      <c r="C50" s="40" t="s">
        <v>88</v>
      </c>
      <c r="D50" s="33">
        <v>58286</v>
      </c>
      <c r="E50" s="33">
        <v>58286</v>
      </c>
      <c r="F50" s="33">
        <v>57448.52</v>
      </c>
      <c r="G50" s="33">
        <v>57448.52</v>
      </c>
      <c r="H50" s="32"/>
      <c r="I50" s="26">
        <f t="shared" si="8"/>
        <v>-837.4800000000032</v>
      </c>
      <c r="J50" s="33">
        <v>6767.95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>
        <v>2638.86</v>
      </c>
      <c r="AI50" s="41">
        <f t="shared" si="7"/>
        <v>66855.32999999999</v>
      </c>
    </row>
    <row r="51" spans="1:35" ht="25.5">
      <c r="A51" s="4" t="s">
        <v>56</v>
      </c>
      <c r="B51" s="40">
        <v>900200054</v>
      </c>
      <c r="C51" s="40" t="s">
        <v>88</v>
      </c>
      <c r="D51" s="33">
        <v>22008</v>
      </c>
      <c r="E51" s="33">
        <v>22008</v>
      </c>
      <c r="F51" s="33">
        <v>22291.32</v>
      </c>
      <c r="G51" s="33">
        <v>22008</v>
      </c>
      <c r="H51" s="32">
        <f>F51-E51</f>
        <v>283.3199999999997</v>
      </c>
      <c r="I51" s="26"/>
      <c r="J51" s="33">
        <v>2997.54</v>
      </c>
      <c r="K51" s="33">
        <v>4.27</v>
      </c>
      <c r="L51" s="33">
        <v>0</v>
      </c>
      <c r="M51" s="33">
        <v>0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>
        <v>154.44</v>
      </c>
      <c r="AA51" s="33">
        <v>4.27</v>
      </c>
      <c r="AB51" s="33"/>
      <c r="AC51" s="33"/>
      <c r="AD51" s="33"/>
      <c r="AE51" s="33"/>
      <c r="AF51" s="33"/>
      <c r="AG51" s="33"/>
      <c r="AH51" s="33">
        <v>6003.62</v>
      </c>
      <c r="AI51" s="41">
        <f t="shared" si="7"/>
        <v>31167.87</v>
      </c>
    </row>
    <row r="52" spans="1:35" ht="25.5">
      <c r="A52" s="4" t="s">
        <v>17</v>
      </c>
      <c r="B52" s="40">
        <v>170000162</v>
      </c>
      <c r="C52" s="40" t="s">
        <v>88</v>
      </c>
      <c r="D52" s="33">
        <v>54938</v>
      </c>
      <c r="E52" s="33">
        <v>54938</v>
      </c>
      <c r="F52" s="33">
        <v>54989.04</v>
      </c>
      <c r="G52" s="33">
        <v>54938</v>
      </c>
      <c r="H52" s="32">
        <f>F52-E52</f>
        <v>51.04000000000087</v>
      </c>
      <c r="I52" s="26"/>
      <c r="J52" s="33">
        <v>4388.13</v>
      </c>
      <c r="K52" s="33"/>
      <c r="L52" s="33">
        <v>0</v>
      </c>
      <c r="M52" s="33">
        <v>0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>
        <v>5136.73</v>
      </c>
      <c r="AI52" s="41">
        <f t="shared" si="7"/>
        <v>64462.86</v>
      </c>
    </row>
    <row r="53" spans="1:35" ht="12.75">
      <c r="A53" s="4" t="s">
        <v>57</v>
      </c>
      <c r="B53" s="40">
        <v>170077420</v>
      </c>
      <c r="C53" s="40" t="s">
        <v>88</v>
      </c>
      <c r="D53" s="33">
        <v>34990</v>
      </c>
      <c r="E53" s="33">
        <v>34990</v>
      </c>
      <c r="F53" s="33">
        <v>34436.7</v>
      </c>
      <c r="G53" s="33">
        <v>34436.7</v>
      </c>
      <c r="H53" s="32"/>
      <c r="I53" s="26">
        <f t="shared" si="8"/>
        <v>-553.3000000000029</v>
      </c>
      <c r="J53" s="33">
        <v>1182.7900000000002</v>
      </c>
      <c r="K53" s="33"/>
      <c r="L53" s="33">
        <v>0</v>
      </c>
      <c r="M53" s="33">
        <v>0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>
        <v>2006.9</v>
      </c>
      <c r="AI53" s="41">
        <f t="shared" si="7"/>
        <v>37626.39</v>
      </c>
    </row>
    <row r="54" spans="1:35" ht="25.5">
      <c r="A54" s="4" t="s">
        <v>18</v>
      </c>
      <c r="B54" s="40">
        <v>270077412</v>
      </c>
      <c r="C54" s="40" t="s">
        <v>88</v>
      </c>
      <c r="D54" s="33">
        <v>3377</v>
      </c>
      <c r="E54" s="33">
        <v>3377</v>
      </c>
      <c r="F54" s="33">
        <v>3376.06</v>
      </c>
      <c r="G54" s="33">
        <v>3376.06</v>
      </c>
      <c r="H54" s="32"/>
      <c r="I54" s="26">
        <f t="shared" si="8"/>
        <v>-0.9400000000000546</v>
      </c>
      <c r="J54" s="33">
        <v>42.7</v>
      </c>
      <c r="K54" s="33"/>
      <c r="L54" s="33">
        <v>1509.1599999999999</v>
      </c>
      <c r="M54" s="33">
        <v>392.84000000000003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>
        <v>1323.7</v>
      </c>
      <c r="AI54" s="41">
        <f t="shared" si="7"/>
        <v>6644.46</v>
      </c>
    </row>
    <row r="55" spans="1:35" ht="25.5">
      <c r="A55" s="4" t="s">
        <v>19</v>
      </c>
      <c r="B55" s="40">
        <v>270000007</v>
      </c>
      <c r="C55" s="40" t="s">
        <v>88</v>
      </c>
      <c r="D55" s="33">
        <v>8479</v>
      </c>
      <c r="E55" s="33">
        <v>8479</v>
      </c>
      <c r="F55" s="33">
        <v>8257.92</v>
      </c>
      <c r="G55" s="33">
        <v>8257.92</v>
      </c>
      <c r="H55" s="32"/>
      <c r="I55" s="26">
        <f t="shared" si="8"/>
        <v>-221.07999999999993</v>
      </c>
      <c r="J55" s="33">
        <v>1306.62</v>
      </c>
      <c r="K55" s="33"/>
      <c r="L55" s="33">
        <v>0</v>
      </c>
      <c r="M55" s="33">
        <v>0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>
        <v>1964.2</v>
      </c>
      <c r="AI55" s="41">
        <f t="shared" si="7"/>
        <v>11528.740000000002</v>
      </c>
    </row>
    <row r="56" spans="1:35" ht="12.75">
      <c r="A56" s="4" t="s">
        <v>20</v>
      </c>
      <c r="B56" s="40">
        <v>170000020</v>
      </c>
      <c r="C56" s="40" t="s">
        <v>88</v>
      </c>
      <c r="D56" s="33">
        <v>42855</v>
      </c>
      <c r="E56" s="33">
        <v>42855</v>
      </c>
      <c r="F56" s="33">
        <v>42878.38</v>
      </c>
      <c r="G56" s="33">
        <v>42855</v>
      </c>
      <c r="H56" s="32">
        <f>F56-E56</f>
        <v>23.37999999999738</v>
      </c>
      <c r="I56" s="26"/>
      <c r="J56" s="33">
        <v>9394</v>
      </c>
      <c r="K56" s="33"/>
      <c r="L56" s="33">
        <v>14100.240000000002</v>
      </c>
      <c r="M56" s="33">
        <v>5119.73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>
        <v>170.8</v>
      </c>
      <c r="AI56" s="41">
        <f t="shared" si="7"/>
        <v>71639.77</v>
      </c>
    </row>
    <row r="57" spans="1:35" ht="12.75">
      <c r="A57" s="17" t="s">
        <v>21</v>
      </c>
      <c r="B57" s="40">
        <v>170000007</v>
      </c>
      <c r="C57" s="40" t="s">
        <v>88</v>
      </c>
      <c r="D57" s="33">
        <v>22120</v>
      </c>
      <c r="E57" s="33">
        <v>22120</v>
      </c>
      <c r="F57" s="33">
        <v>22148.95</v>
      </c>
      <c r="G57" s="33">
        <v>22120</v>
      </c>
      <c r="H57" s="32">
        <f>F57-E57</f>
        <v>28.950000000000728</v>
      </c>
      <c r="I57" s="26"/>
      <c r="J57" s="33">
        <v>277.55</v>
      </c>
      <c r="K57" s="33"/>
      <c r="L57" s="33">
        <v>0</v>
      </c>
      <c r="M57" s="33">
        <v>0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>
        <v>4974.55</v>
      </c>
      <c r="AI57" s="41">
        <f t="shared" si="7"/>
        <v>27372.1</v>
      </c>
    </row>
    <row r="58" spans="1:35" ht="25.5">
      <c r="A58" s="4" t="s">
        <v>22</v>
      </c>
      <c r="B58" s="40">
        <v>640600017</v>
      </c>
      <c r="C58" s="40" t="s">
        <v>88</v>
      </c>
      <c r="D58" s="33">
        <v>38934</v>
      </c>
      <c r="E58" s="33">
        <v>38934</v>
      </c>
      <c r="F58" s="33">
        <v>39235.09</v>
      </c>
      <c r="G58" s="33">
        <v>38931.76</v>
      </c>
      <c r="H58" s="32">
        <f>F58-E58</f>
        <v>301.0899999999965</v>
      </c>
      <c r="I58" s="26"/>
      <c r="J58" s="33">
        <v>794.22</v>
      </c>
      <c r="K58" s="33">
        <v>4.27</v>
      </c>
      <c r="L58" s="33">
        <v>0</v>
      </c>
      <c r="M58" s="33">
        <v>0</v>
      </c>
      <c r="N58" s="33"/>
      <c r="O58" s="33"/>
      <c r="P58" s="33">
        <v>42865.520000000004</v>
      </c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>
        <v>6691.09</v>
      </c>
      <c r="AI58" s="41">
        <f t="shared" si="7"/>
        <v>89282.59</v>
      </c>
    </row>
    <row r="59" spans="1:35" ht="25.5">
      <c r="A59" s="29" t="s">
        <v>23</v>
      </c>
      <c r="B59" s="40">
        <v>170077455</v>
      </c>
      <c r="C59" s="40" t="s">
        <v>88</v>
      </c>
      <c r="D59" s="33">
        <v>29243</v>
      </c>
      <c r="E59" s="34">
        <v>29243</v>
      </c>
      <c r="F59" s="33">
        <v>29241.87</v>
      </c>
      <c r="G59" s="33">
        <v>29241.870000000003</v>
      </c>
      <c r="H59" s="32"/>
      <c r="I59" s="26">
        <f t="shared" si="8"/>
        <v>-1.1300000000010186</v>
      </c>
      <c r="J59" s="33">
        <v>2754.15</v>
      </c>
      <c r="K59" s="33"/>
      <c r="L59" s="33">
        <v>0</v>
      </c>
      <c r="M59" s="33">
        <v>0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>
        <v>5666.29</v>
      </c>
      <c r="AI59" s="41">
        <f t="shared" si="7"/>
        <v>37662.310000000005</v>
      </c>
    </row>
    <row r="60" spans="1:35" ht="12.75">
      <c r="A60" s="23" t="s">
        <v>24</v>
      </c>
      <c r="B60" s="40">
        <v>170000005</v>
      </c>
      <c r="C60" s="40" t="s">
        <v>88</v>
      </c>
      <c r="D60" s="33">
        <v>37992</v>
      </c>
      <c r="E60" s="33">
        <v>37992</v>
      </c>
      <c r="F60" s="33">
        <v>37961.93</v>
      </c>
      <c r="G60" s="33">
        <v>37961.93</v>
      </c>
      <c r="H60" s="32"/>
      <c r="I60" s="26">
        <f t="shared" si="8"/>
        <v>-30.06999999999971</v>
      </c>
      <c r="J60" s="33">
        <v>427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>
        <v>8070.3</v>
      </c>
      <c r="AI60" s="41">
        <f t="shared" si="7"/>
        <v>46459.23</v>
      </c>
    </row>
    <row r="61" spans="1:35" ht="12.75">
      <c r="A61" s="4" t="s">
        <v>25</v>
      </c>
      <c r="B61" s="40">
        <v>880200089</v>
      </c>
      <c r="C61" s="40" t="s">
        <v>88</v>
      </c>
      <c r="D61" s="33">
        <v>24367</v>
      </c>
      <c r="E61" s="33">
        <v>24367</v>
      </c>
      <c r="F61" s="33">
        <v>24366.15</v>
      </c>
      <c r="G61" s="33">
        <v>24366.149999999998</v>
      </c>
      <c r="H61" s="32"/>
      <c r="I61" s="26">
        <f t="shared" si="8"/>
        <v>-0.8499999999985448</v>
      </c>
      <c r="J61" s="33">
        <v>807.03</v>
      </c>
      <c r="K61" s="33"/>
      <c r="L61" s="33">
        <v>40478.450000000004</v>
      </c>
      <c r="M61" s="33">
        <v>9803.92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>
        <v>10448.69</v>
      </c>
      <c r="AI61" s="41">
        <f t="shared" si="7"/>
        <v>85904.24</v>
      </c>
    </row>
    <row r="62" spans="1:35" ht="25.5">
      <c r="A62" s="4" t="s">
        <v>26</v>
      </c>
      <c r="B62" s="40">
        <v>880200024</v>
      </c>
      <c r="C62" s="40" t="s">
        <v>88</v>
      </c>
      <c r="D62" s="33">
        <v>20048</v>
      </c>
      <c r="E62" s="33">
        <v>20048</v>
      </c>
      <c r="F62" s="33">
        <v>19798.64</v>
      </c>
      <c r="G62" s="33">
        <v>16450.84</v>
      </c>
      <c r="H62" s="32"/>
      <c r="I62" s="26">
        <f t="shared" si="8"/>
        <v>-249.36000000000058</v>
      </c>
      <c r="J62" s="33">
        <v>341.59999999999854</v>
      </c>
      <c r="K62" s="33">
        <v>704.55</v>
      </c>
      <c r="L62" s="33">
        <v>0</v>
      </c>
      <c r="M62" s="33">
        <v>0</v>
      </c>
      <c r="N62" s="33"/>
      <c r="O62" s="33"/>
      <c r="P62" s="33">
        <v>53346.00000000001</v>
      </c>
      <c r="Q62" s="33">
        <v>19398.61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>
        <v>170.8</v>
      </c>
      <c r="AI62" s="41">
        <f t="shared" si="7"/>
        <v>89707.85</v>
      </c>
    </row>
    <row r="63" spans="1:35" ht="38.25">
      <c r="A63" s="4" t="s">
        <v>93</v>
      </c>
      <c r="B63" s="40">
        <v>170077441</v>
      </c>
      <c r="C63" s="40" t="s">
        <v>88</v>
      </c>
      <c r="D63" s="33">
        <v>106035</v>
      </c>
      <c r="E63" s="33">
        <v>106035</v>
      </c>
      <c r="F63" s="33">
        <v>106214.82</v>
      </c>
      <c r="G63" s="33">
        <v>106033.32</v>
      </c>
      <c r="H63" s="32">
        <f>F63-E63</f>
        <v>179.82000000000698</v>
      </c>
      <c r="I63" s="26"/>
      <c r="J63" s="33">
        <v>2651.67</v>
      </c>
      <c r="K63" s="33">
        <v>4.27</v>
      </c>
      <c r="L63" s="33"/>
      <c r="M63" s="33"/>
      <c r="N63" s="33"/>
      <c r="O63" s="33"/>
      <c r="P63" s="33">
        <v>1934.69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>
        <v>26333.09</v>
      </c>
      <c r="AI63" s="41">
        <f t="shared" si="7"/>
        <v>136952.77000000002</v>
      </c>
    </row>
    <row r="64" spans="1:35" ht="25.5">
      <c r="A64" s="29" t="s">
        <v>27</v>
      </c>
      <c r="B64" s="40">
        <v>620200030</v>
      </c>
      <c r="C64" s="40" t="s">
        <v>88</v>
      </c>
      <c r="D64" s="33">
        <v>44026</v>
      </c>
      <c r="E64" s="33">
        <v>44026</v>
      </c>
      <c r="F64" s="33">
        <v>43529.01</v>
      </c>
      <c r="G64" s="33">
        <v>43529.009999999995</v>
      </c>
      <c r="H64" s="32"/>
      <c r="I64" s="26">
        <f t="shared" si="8"/>
        <v>-496.98999999999796</v>
      </c>
      <c r="J64" s="33">
        <v>3164.07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>
        <v>5670.56</v>
      </c>
      <c r="AI64" s="41">
        <f t="shared" si="7"/>
        <v>52363.63999999999</v>
      </c>
    </row>
    <row r="65" spans="1:35" ht="25.5">
      <c r="A65" s="4" t="s">
        <v>28</v>
      </c>
      <c r="B65" s="40">
        <v>901200012</v>
      </c>
      <c r="C65" s="40" t="s">
        <v>88</v>
      </c>
      <c r="D65" s="33">
        <v>5352</v>
      </c>
      <c r="E65" s="33">
        <v>5352</v>
      </c>
      <c r="F65" s="33">
        <v>5554.65</v>
      </c>
      <c r="G65" s="33">
        <v>5352</v>
      </c>
      <c r="H65" s="32">
        <f>F65-E65</f>
        <v>202.64999999999964</v>
      </c>
      <c r="I65" s="26"/>
      <c r="J65" s="33">
        <v>162.26</v>
      </c>
      <c r="K65" s="33"/>
      <c r="L65" s="33">
        <v>7807.719999999999</v>
      </c>
      <c r="M65" s="33">
        <v>1883.0699999999997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>
        <v>2211.86</v>
      </c>
      <c r="AI65" s="41">
        <f t="shared" si="7"/>
        <v>17416.91</v>
      </c>
    </row>
    <row r="66" spans="1:35" ht="25.5">
      <c r="A66" s="4" t="s">
        <v>29</v>
      </c>
      <c r="B66" s="40">
        <v>901200013</v>
      </c>
      <c r="C66" s="40" t="s">
        <v>88</v>
      </c>
      <c r="D66" s="33">
        <v>19661</v>
      </c>
      <c r="E66" s="33">
        <v>19661</v>
      </c>
      <c r="F66" s="33">
        <v>18417.92</v>
      </c>
      <c r="G66" s="33">
        <v>18417.92</v>
      </c>
      <c r="H66" s="32"/>
      <c r="I66" s="26">
        <f t="shared" si="8"/>
        <v>-1243.0800000000017</v>
      </c>
      <c r="J66" s="33">
        <v>1050.42</v>
      </c>
      <c r="K66" s="33"/>
      <c r="L66" s="33">
        <v>987.8399999999999</v>
      </c>
      <c r="M66" s="33">
        <v>358.67999999999995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>
        <v>5115.46</v>
      </c>
      <c r="AI66" s="41">
        <f t="shared" si="7"/>
        <v>25930.319999999996</v>
      </c>
    </row>
    <row r="67" spans="1:35" ht="12.75">
      <c r="A67" s="4" t="s">
        <v>30</v>
      </c>
      <c r="B67" s="40">
        <v>620200037</v>
      </c>
      <c r="C67" s="40" t="s">
        <v>88</v>
      </c>
      <c r="D67" s="33">
        <v>49265</v>
      </c>
      <c r="E67" s="33">
        <v>49265</v>
      </c>
      <c r="F67" s="33">
        <v>48768.27</v>
      </c>
      <c r="G67" s="33">
        <v>48768.270000000004</v>
      </c>
      <c r="H67" s="32"/>
      <c r="I67" s="26">
        <f t="shared" si="8"/>
        <v>-496.7300000000032</v>
      </c>
      <c r="J67" s="33">
        <v>866.8100000000001</v>
      </c>
      <c r="K67" s="33"/>
      <c r="L67" s="33">
        <v>62473.75</v>
      </c>
      <c r="M67" s="33">
        <v>13053.390000000003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>
        <v>10.59</v>
      </c>
      <c r="AA67" s="33">
        <v>0</v>
      </c>
      <c r="AB67" s="33"/>
      <c r="AC67" s="33"/>
      <c r="AD67" s="33"/>
      <c r="AE67" s="33"/>
      <c r="AF67" s="33"/>
      <c r="AG67" s="33"/>
      <c r="AH67" s="33">
        <v>18689.79</v>
      </c>
      <c r="AI67" s="41">
        <f t="shared" si="7"/>
        <v>143862.6</v>
      </c>
    </row>
    <row r="68" spans="1:35" ht="12.75">
      <c r="A68" s="4" t="s">
        <v>101</v>
      </c>
      <c r="B68" s="40">
        <v>620200019</v>
      </c>
      <c r="C68" s="40" t="s">
        <v>88</v>
      </c>
      <c r="D68" s="33">
        <v>18848</v>
      </c>
      <c r="E68" s="33">
        <v>18848</v>
      </c>
      <c r="F68" s="33">
        <v>19639.1</v>
      </c>
      <c r="G68" s="33">
        <v>18848</v>
      </c>
      <c r="H68" s="32">
        <f aca="true" t="shared" si="9" ref="H68:H74">F68-E68</f>
        <v>791.0999999999985</v>
      </c>
      <c r="I68" s="26"/>
      <c r="J68" s="33">
        <v>371.48999999999796</v>
      </c>
      <c r="K68" s="33">
        <v>29.89</v>
      </c>
      <c r="L68" s="33"/>
      <c r="M68" s="33"/>
      <c r="N68" s="33"/>
      <c r="O68" s="33"/>
      <c r="P68" s="33">
        <v>53346.00000000001</v>
      </c>
      <c r="Q68" s="33">
        <v>21732.88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>
        <v>508.13</v>
      </c>
      <c r="AI68" s="41">
        <f t="shared" si="7"/>
        <v>94806.50000000001</v>
      </c>
    </row>
    <row r="69" spans="1:35" ht="25.5">
      <c r="A69" s="4" t="s">
        <v>105</v>
      </c>
      <c r="B69" s="40">
        <v>170077444</v>
      </c>
      <c r="C69" s="40" t="s">
        <v>88</v>
      </c>
      <c r="D69" s="33">
        <v>55974</v>
      </c>
      <c r="E69" s="33">
        <v>55974</v>
      </c>
      <c r="F69" s="33">
        <v>56041.62</v>
      </c>
      <c r="G69" s="33">
        <v>55974</v>
      </c>
      <c r="H69" s="32">
        <f t="shared" si="9"/>
        <v>67.62000000000262</v>
      </c>
      <c r="I69" s="26"/>
      <c r="J69" s="33">
        <v>6486.13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>
        <v>10235.19</v>
      </c>
      <c r="AI69" s="41">
        <f t="shared" si="7"/>
        <v>72695.31999999999</v>
      </c>
    </row>
    <row r="70" spans="1:35" ht="12.75">
      <c r="A70" s="18" t="s">
        <v>84</v>
      </c>
      <c r="B70" s="40">
        <v>170077421</v>
      </c>
      <c r="C70" s="40" t="s">
        <v>88</v>
      </c>
      <c r="D70" s="33">
        <v>12626</v>
      </c>
      <c r="E70" s="34">
        <v>12626</v>
      </c>
      <c r="F70" s="33">
        <v>13687.16</v>
      </c>
      <c r="G70" s="33">
        <v>12626</v>
      </c>
      <c r="H70" s="32">
        <f t="shared" si="9"/>
        <v>1061.1599999999999</v>
      </c>
      <c r="I70" s="26"/>
      <c r="J70" s="33">
        <v>0</v>
      </c>
      <c r="K70" s="33">
        <v>315.98</v>
      </c>
      <c r="L70" s="33"/>
      <c r="M70" s="33"/>
      <c r="N70" s="33"/>
      <c r="O70" s="33"/>
      <c r="P70" s="33">
        <v>65876.12999999999</v>
      </c>
      <c r="Q70" s="33">
        <v>19970.79</v>
      </c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>
        <v>0</v>
      </c>
      <c r="AI70" s="41">
        <f t="shared" si="7"/>
        <v>98472.91999999998</v>
      </c>
    </row>
    <row r="71" spans="1:35" ht="25.5">
      <c r="A71" s="4" t="s">
        <v>58</v>
      </c>
      <c r="B71" s="40">
        <v>900200068</v>
      </c>
      <c r="C71" s="40" t="s">
        <v>88</v>
      </c>
      <c r="D71" s="33">
        <v>16734</v>
      </c>
      <c r="E71" s="33">
        <v>16734</v>
      </c>
      <c r="F71" s="33">
        <v>18411.78</v>
      </c>
      <c r="G71" s="33">
        <v>16734</v>
      </c>
      <c r="H71" s="32">
        <f t="shared" si="9"/>
        <v>1677.7799999999988</v>
      </c>
      <c r="I71" s="26"/>
      <c r="J71" s="33">
        <v>0</v>
      </c>
      <c r="K71" s="33">
        <v>495.32</v>
      </c>
      <c r="L71" s="33"/>
      <c r="M71" s="33"/>
      <c r="N71" s="33"/>
      <c r="O71" s="33"/>
      <c r="P71" s="33">
        <v>53346.00000000001</v>
      </c>
      <c r="Q71" s="33">
        <v>20184.29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>
        <v>81.13</v>
      </c>
      <c r="AI71" s="41">
        <f t="shared" si="7"/>
        <v>90345.42000000001</v>
      </c>
    </row>
    <row r="72" spans="1:35" ht="25.5">
      <c r="A72" s="29" t="s">
        <v>31</v>
      </c>
      <c r="B72" s="40">
        <v>270077407</v>
      </c>
      <c r="C72" s="40" t="s">
        <v>88</v>
      </c>
      <c r="D72" s="33">
        <v>10533</v>
      </c>
      <c r="E72" s="33">
        <v>10533</v>
      </c>
      <c r="F72" s="33">
        <v>13429.68</v>
      </c>
      <c r="G72" s="33">
        <v>10533</v>
      </c>
      <c r="H72" s="32">
        <f t="shared" si="9"/>
        <v>2896.6800000000003</v>
      </c>
      <c r="I72" s="26"/>
      <c r="J72" s="33">
        <v>0</v>
      </c>
      <c r="K72" s="33">
        <v>982.1</v>
      </c>
      <c r="L72" s="33"/>
      <c r="M72" s="33"/>
      <c r="N72" s="33"/>
      <c r="O72" s="33"/>
      <c r="P72" s="33">
        <v>53346.00000000001</v>
      </c>
      <c r="Q72" s="33">
        <v>17519.81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>
        <v>12.81</v>
      </c>
      <c r="AI72" s="41">
        <f t="shared" si="7"/>
        <v>81411.62000000001</v>
      </c>
    </row>
    <row r="73" spans="1:35" ht="25.5">
      <c r="A73" s="29" t="s">
        <v>65</v>
      </c>
      <c r="B73" s="40">
        <v>170077426</v>
      </c>
      <c r="C73" s="40" t="s">
        <v>88</v>
      </c>
      <c r="D73" s="33">
        <v>18238</v>
      </c>
      <c r="E73" s="33">
        <v>18238</v>
      </c>
      <c r="F73" s="33">
        <v>21980.74</v>
      </c>
      <c r="G73" s="33">
        <v>18238</v>
      </c>
      <c r="H73" s="32">
        <f t="shared" si="9"/>
        <v>3742.7400000000016</v>
      </c>
      <c r="I73" s="26"/>
      <c r="J73" s="33">
        <v>0</v>
      </c>
      <c r="K73" s="33">
        <v>1187.06</v>
      </c>
      <c r="L73" s="33"/>
      <c r="M73" s="33"/>
      <c r="N73" s="33"/>
      <c r="O73" s="33"/>
      <c r="P73" s="33">
        <v>65876.13</v>
      </c>
      <c r="Q73" s="33">
        <v>29880.04</v>
      </c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>
        <v>0</v>
      </c>
      <c r="AI73" s="41">
        <f t="shared" si="7"/>
        <v>113994.17000000001</v>
      </c>
    </row>
    <row r="74" spans="1:35" ht="25.5">
      <c r="A74" s="29" t="s">
        <v>59</v>
      </c>
      <c r="B74" s="40">
        <v>170077419</v>
      </c>
      <c r="C74" s="40" t="s">
        <v>88</v>
      </c>
      <c r="D74" s="33">
        <v>9522</v>
      </c>
      <c r="E74" s="33">
        <v>9522</v>
      </c>
      <c r="F74" s="33">
        <v>11041.8</v>
      </c>
      <c r="G74" s="33">
        <v>9521.76</v>
      </c>
      <c r="H74" s="32">
        <f t="shared" si="9"/>
        <v>1519.7999999999993</v>
      </c>
      <c r="I74" s="26"/>
      <c r="J74" s="33">
        <v>0</v>
      </c>
      <c r="K74" s="33">
        <v>627.69</v>
      </c>
      <c r="L74" s="33"/>
      <c r="M74" s="33"/>
      <c r="N74" s="33"/>
      <c r="O74" s="33"/>
      <c r="P74" s="33">
        <v>66161.33000000002</v>
      </c>
      <c r="Q74" s="33">
        <v>17135.51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>
        <v>0</v>
      </c>
      <c r="AI74" s="41">
        <f t="shared" si="7"/>
        <v>92818.6</v>
      </c>
    </row>
    <row r="75" spans="1:35" ht="51">
      <c r="A75" s="29" t="s">
        <v>66</v>
      </c>
      <c r="B75" s="40">
        <v>900200055</v>
      </c>
      <c r="C75" s="40" t="s">
        <v>88</v>
      </c>
      <c r="D75" s="33">
        <v>2396</v>
      </c>
      <c r="E75" s="33">
        <v>2396</v>
      </c>
      <c r="F75" s="33">
        <v>1887.84</v>
      </c>
      <c r="G75" s="33">
        <v>1887.84</v>
      </c>
      <c r="H75" s="32"/>
      <c r="I75" s="26">
        <f t="shared" si="8"/>
        <v>-508.1600000000001</v>
      </c>
      <c r="J75" s="33">
        <v>119.56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>
        <v>0</v>
      </c>
      <c r="AI75" s="41">
        <f t="shared" si="7"/>
        <v>2007.3999999999999</v>
      </c>
    </row>
    <row r="76" spans="1:35" ht="33" customHeight="1">
      <c r="A76" s="23" t="s">
        <v>100</v>
      </c>
      <c r="B76" s="40">
        <v>270000069</v>
      </c>
      <c r="C76" s="40" t="s">
        <v>88</v>
      </c>
      <c r="D76" s="33">
        <v>88782</v>
      </c>
      <c r="E76" s="33">
        <v>88782</v>
      </c>
      <c r="F76" s="33">
        <v>85685.03</v>
      </c>
      <c r="G76" s="33">
        <v>85685.03</v>
      </c>
      <c r="H76" s="32"/>
      <c r="I76" s="26">
        <f t="shared" si="8"/>
        <v>-3096.970000000001</v>
      </c>
      <c r="J76" s="33">
        <v>132.37</v>
      </c>
      <c r="K76" s="33"/>
      <c r="L76" s="33">
        <v>1565.3799999999999</v>
      </c>
      <c r="M76" s="33">
        <v>0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>
        <v>3702.05</v>
      </c>
      <c r="AI76" s="41">
        <f t="shared" si="7"/>
        <v>91084.83</v>
      </c>
    </row>
    <row r="77" spans="1:35" ht="12.75">
      <c r="A77" s="30" t="s">
        <v>42</v>
      </c>
      <c r="B77" s="40">
        <v>620200033</v>
      </c>
      <c r="C77" s="40" t="s">
        <v>88</v>
      </c>
      <c r="D77" s="33">
        <v>69611</v>
      </c>
      <c r="E77" s="33">
        <v>69611</v>
      </c>
      <c r="F77" s="33">
        <v>69606.77</v>
      </c>
      <c r="G77" s="33">
        <v>69606.77</v>
      </c>
      <c r="H77" s="32"/>
      <c r="I77" s="26">
        <f t="shared" si="8"/>
        <v>-4.2299999999959255</v>
      </c>
      <c r="J77" s="33">
        <v>4265.73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>
        <v>93.94</v>
      </c>
      <c r="AI77" s="41">
        <f t="shared" si="7"/>
        <v>73966.44</v>
      </c>
    </row>
    <row r="78" spans="1:35" ht="25.5">
      <c r="A78" s="4" t="s">
        <v>43</v>
      </c>
      <c r="B78" s="31">
        <v>880200037</v>
      </c>
      <c r="C78" s="31" t="s">
        <v>88</v>
      </c>
      <c r="D78" s="33"/>
      <c r="E78" s="33"/>
      <c r="F78" s="33"/>
      <c r="G78" s="33"/>
      <c r="H78" s="32"/>
      <c r="I78" s="26"/>
      <c r="J78" s="33"/>
      <c r="K78" s="33"/>
      <c r="L78" s="33">
        <v>20033.430000000004</v>
      </c>
      <c r="M78" s="33">
        <v>3851.5400000000004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41">
        <f t="shared" si="7"/>
        <v>23884.970000000005</v>
      </c>
    </row>
    <row r="79" spans="1:35" ht="25.5">
      <c r="A79" s="21" t="s">
        <v>46</v>
      </c>
      <c r="B79" s="13">
        <v>170000010</v>
      </c>
      <c r="C79" s="13" t="s">
        <v>88</v>
      </c>
      <c r="D79" s="33"/>
      <c r="E79" s="33"/>
      <c r="F79" s="33"/>
      <c r="G79" s="33"/>
      <c r="H79" s="32"/>
      <c r="I79" s="26"/>
      <c r="J79" s="33"/>
      <c r="K79" s="33"/>
      <c r="L79" s="33">
        <v>39918.38</v>
      </c>
      <c r="M79" s="33">
        <v>7536.550000000001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41">
        <f t="shared" si="7"/>
        <v>47454.93</v>
      </c>
    </row>
    <row r="80" spans="1:35" ht="40.5" customHeight="1">
      <c r="A80" s="16" t="s">
        <v>47</v>
      </c>
      <c r="B80" s="13">
        <v>170077434</v>
      </c>
      <c r="C80" s="13" t="s">
        <v>88</v>
      </c>
      <c r="D80" s="33"/>
      <c r="E80" s="33"/>
      <c r="F80" s="33"/>
      <c r="G80" s="33"/>
      <c r="H80" s="32"/>
      <c r="I80" s="26"/>
      <c r="J80" s="33"/>
      <c r="K80" s="33"/>
      <c r="L80" s="33">
        <v>15624.14</v>
      </c>
      <c r="M80" s="33">
        <v>2322.88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41">
        <f t="shared" si="7"/>
        <v>17947.02</v>
      </c>
    </row>
    <row r="81" spans="1:35" ht="12.75">
      <c r="A81" s="29" t="s">
        <v>60</v>
      </c>
      <c r="B81" s="13">
        <v>840200066</v>
      </c>
      <c r="C81" s="13" t="s">
        <v>88</v>
      </c>
      <c r="D81" s="33">
        <v>13096</v>
      </c>
      <c r="E81" s="33">
        <v>13096</v>
      </c>
      <c r="F81" s="33">
        <v>13112.93</v>
      </c>
      <c r="G81" s="33">
        <v>13096</v>
      </c>
      <c r="H81" s="32">
        <f>F81-E81</f>
        <v>16.93000000000029</v>
      </c>
      <c r="I81" s="26"/>
      <c r="J81" s="33">
        <v>217.76999999999998</v>
      </c>
      <c r="K81" s="33">
        <v>4.27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>
        <v>3228.12</v>
      </c>
      <c r="AI81" s="41">
        <f t="shared" si="7"/>
        <v>16541.89</v>
      </c>
    </row>
    <row r="82" spans="1:35" ht="25.5">
      <c r="A82" s="29" t="s">
        <v>48</v>
      </c>
      <c r="B82" s="13">
        <v>170000043</v>
      </c>
      <c r="C82" s="13" t="s">
        <v>88</v>
      </c>
      <c r="D82" s="33"/>
      <c r="E82" s="33"/>
      <c r="F82" s="33"/>
      <c r="G82" s="33"/>
      <c r="H82" s="32"/>
      <c r="I82" s="26"/>
      <c r="J82" s="33"/>
      <c r="K82" s="33"/>
      <c r="L82" s="33">
        <v>20453.53</v>
      </c>
      <c r="M82" s="33">
        <v>3898.51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41">
        <f t="shared" si="7"/>
        <v>24352.04</v>
      </c>
    </row>
    <row r="83" spans="1:35" ht="25.5">
      <c r="A83" s="29" t="s">
        <v>49</v>
      </c>
      <c r="B83" s="13">
        <v>170000089</v>
      </c>
      <c r="C83" s="13" t="s">
        <v>88</v>
      </c>
      <c r="D83" s="33"/>
      <c r="E83" s="33"/>
      <c r="F83" s="33"/>
      <c r="G83" s="33"/>
      <c r="H83" s="32"/>
      <c r="I83" s="26"/>
      <c r="J83" s="33"/>
      <c r="K83" s="33"/>
      <c r="L83" s="33">
        <v>53591.71</v>
      </c>
      <c r="M83" s="33">
        <v>10051.58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41">
        <f t="shared" si="7"/>
        <v>63643.29</v>
      </c>
    </row>
    <row r="84" spans="1:35" ht="38.25">
      <c r="A84" s="21" t="s">
        <v>67</v>
      </c>
      <c r="B84" s="13">
        <v>170077429</v>
      </c>
      <c r="C84" s="13" t="s">
        <v>88</v>
      </c>
      <c r="D84" s="33"/>
      <c r="E84" s="33"/>
      <c r="F84" s="33"/>
      <c r="G84" s="33"/>
      <c r="H84" s="32"/>
      <c r="I84" s="26"/>
      <c r="J84" s="33"/>
      <c r="K84" s="33"/>
      <c r="L84" s="33">
        <v>18726.06</v>
      </c>
      <c r="M84" s="33">
        <v>3586.8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41">
        <f t="shared" si="7"/>
        <v>22312.86</v>
      </c>
    </row>
    <row r="85" spans="1:35" ht="25.5">
      <c r="A85" s="29" t="s">
        <v>50</v>
      </c>
      <c r="B85" s="56">
        <v>900200066</v>
      </c>
      <c r="C85" s="56" t="s">
        <v>88</v>
      </c>
      <c r="D85" s="33"/>
      <c r="E85" s="33"/>
      <c r="F85" s="33"/>
      <c r="G85" s="33"/>
      <c r="H85" s="32"/>
      <c r="I85" s="26"/>
      <c r="J85" s="33"/>
      <c r="K85" s="33"/>
      <c r="L85" s="33">
        <v>24057.03</v>
      </c>
      <c r="M85" s="33">
        <v>3796.0300000000007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41">
        <f t="shared" si="7"/>
        <v>27853.059999999998</v>
      </c>
    </row>
    <row r="86" spans="1:35" ht="25.5">
      <c r="A86" s="21" t="s">
        <v>51</v>
      </c>
      <c r="B86" s="13">
        <v>170000027</v>
      </c>
      <c r="C86" s="13" t="s">
        <v>88</v>
      </c>
      <c r="D86" s="33"/>
      <c r="E86" s="33"/>
      <c r="F86" s="33"/>
      <c r="G86" s="33"/>
      <c r="H86" s="32"/>
      <c r="I86" s="26"/>
      <c r="J86" s="33"/>
      <c r="K86" s="33"/>
      <c r="L86" s="33">
        <v>3577.0699999999997</v>
      </c>
      <c r="M86" s="33">
        <v>649.0400000000001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41">
        <f t="shared" si="7"/>
        <v>4226.11</v>
      </c>
    </row>
    <row r="87" spans="1:35" ht="25.5">
      <c r="A87" s="21" t="s">
        <v>61</v>
      </c>
      <c r="B87" s="13">
        <v>170000026</v>
      </c>
      <c r="C87" s="13" t="s">
        <v>88</v>
      </c>
      <c r="D87" s="33"/>
      <c r="E87" s="33"/>
      <c r="F87" s="33"/>
      <c r="G87" s="33"/>
      <c r="H87" s="32"/>
      <c r="I87" s="26"/>
      <c r="J87" s="33"/>
      <c r="K87" s="33"/>
      <c r="L87" s="33">
        <v>11825.830000000004</v>
      </c>
      <c r="M87" s="33">
        <v>2263.1000000000004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41">
        <f t="shared" si="7"/>
        <v>14088.930000000004</v>
      </c>
    </row>
    <row r="88" spans="1:35" s="35" customFormat="1" ht="14.25">
      <c r="A88" s="43" t="s">
        <v>5</v>
      </c>
      <c r="B88" s="50"/>
      <c r="C88" s="50"/>
      <c r="D88" s="51">
        <f aca="true" t="shared" si="10" ref="D88:AI88">D10+D19+D36</f>
        <v>16876218</v>
      </c>
      <c r="E88" s="51">
        <f t="shared" si="10"/>
        <v>16876218</v>
      </c>
      <c r="F88" s="51">
        <f t="shared" si="10"/>
        <v>16868906.040000003</v>
      </c>
      <c r="G88" s="51">
        <f t="shared" si="10"/>
        <v>16837230.8</v>
      </c>
      <c r="H88" s="51">
        <f t="shared" si="10"/>
        <v>21481.030000000123</v>
      </c>
      <c r="I88" s="51">
        <f t="shared" si="10"/>
        <v>-28792.990000000023</v>
      </c>
      <c r="J88" s="51">
        <f t="shared" si="10"/>
        <v>786040.44</v>
      </c>
      <c r="K88" s="51">
        <f t="shared" si="10"/>
        <v>18351.04</v>
      </c>
      <c r="L88" s="51">
        <f t="shared" si="10"/>
        <v>1029443.6900000001</v>
      </c>
      <c r="M88" s="51">
        <f t="shared" si="10"/>
        <v>185918.74099999998</v>
      </c>
      <c r="N88" s="51">
        <f t="shared" si="10"/>
        <v>1171.12</v>
      </c>
      <c r="O88" s="51">
        <f t="shared" si="10"/>
        <v>187.87999999999994</v>
      </c>
      <c r="P88" s="51">
        <f t="shared" si="10"/>
        <v>1876016.8699999999</v>
      </c>
      <c r="Q88" s="51">
        <f t="shared" si="10"/>
        <v>269335.95000000007</v>
      </c>
      <c r="R88" s="51">
        <f t="shared" si="10"/>
        <v>1522850.5000000002</v>
      </c>
      <c r="S88" s="51">
        <f t="shared" si="10"/>
        <v>92110.04999999999</v>
      </c>
      <c r="T88" s="51">
        <f t="shared" si="10"/>
        <v>16423.94</v>
      </c>
      <c r="U88" s="51">
        <f t="shared" si="10"/>
        <v>59.78</v>
      </c>
      <c r="V88" s="51">
        <f t="shared" si="10"/>
        <v>327.66</v>
      </c>
      <c r="W88" s="51">
        <f t="shared" si="10"/>
        <v>4.27</v>
      </c>
      <c r="X88" s="51">
        <f t="shared" si="10"/>
        <v>53468.07000000001</v>
      </c>
      <c r="Y88" s="51">
        <f t="shared" si="10"/>
        <v>1581.7500000000002</v>
      </c>
      <c r="Z88" s="51">
        <f t="shared" si="10"/>
        <v>100055.81999999998</v>
      </c>
      <c r="AA88" s="51">
        <f t="shared" si="10"/>
        <v>603.29</v>
      </c>
      <c r="AB88" s="51">
        <f t="shared" si="10"/>
        <v>25572.5</v>
      </c>
      <c r="AC88" s="51">
        <f t="shared" si="10"/>
        <v>55.50999999999999</v>
      </c>
      <c r="AD88" s="51">
        <f t="shared" si="10"/>
        <v>23609.45</v>
      </c>
      <c r="AE88" s="51">
        <f t="shared" si="10"/>
        <v>149.39</v>
      </c>
      <c r="AF88" s="51">
        <f t="shared" si="10"/>
        <v>4485.4400000000005</v>
      </c>
      <c r="AG88" s="51">
        <f t="shared" si="10"/>
        <v>1.42</v>
      </c>
      <c r="AH88" s="51">
        <f t="shared" si="10"/>
        <v>2304938.48</v>
      </c>
      <c r="AI88" s="51">
        <f t="shared" si="10"/>
        <v>25131642.810999997</v>
      </c>
    </row>
    <row r="89" spans="1:35" s="1" customFormat="1" ht="12.75">
      <c r="A89" s="2"/>
      <c r="B89" s="2"/>
      <c r="C89" s="2"/>
      <c r="AI89" s="42"/>
    </row>
  </sheetData>
  <sheetProtection/>
  <mergeCells count="24">
    <mergeCell ref="A2:N2"/>
    <mergeCell ref="D6:K6"/>
    <mergeCell ref="L6:M7"/>
    <mergeCell ref="N6:O7"/>
    <mergeCell ref="H7:H8"/>
    <mergeCell ref="I7:I8"/>
    <mergeCell ref="J7:K7"/>
    <mergeCell ref="V6:W7"/>
    <mergeCell ref="AH6:AH8"/>
    <mergeCell ref="AI6:AI8"/>
    <mergeCell ref="X6:Y7"/>
    <mergeCell ref="Z6:AA7"/>
    <mergeCell ref="AB6:AC7"/>
    <mergeCell ref="AD6:AE7"/>
    <mergeCell ref="AF6:AG7"/>
    <mergeCell ref="P6:Q7"/>
    <mergeCell ref="R6:S7"/>
    <mergeCell ref="T6:U7"/>
    <mergeCell ref="A9:B9"/>
    <mergeCell ref="E7:E8"/>
    <mergeCell ref="F7:F8"/>
    <mergeCell ref="G7:G8"/>
    <mergeCell ref="D7:D8"/>
    <mergeCell ref="A6:C8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2020-03-09T12:37:10Z</cp:lastPrinted>
  <dcterms:created xsi:type="dcterms:W3CDTF">2006-03-14T12:21:32Z</dcterms:created>
  <dcterms:modified xsi:type="dcterms:W3CDTF">2020-03-11T14:14:59Z</dcterms:modified>
  <cp:category/>
  <cp:version/>
  <cp:contentType/>
  <cp:contentStatus/>
</cp:coreProperties>
</file>