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_2020\Dazadi_dati\ML\ML_2019\"/>
    </mc:Choice>
  </mc:AlternateContent>
  <bookViews>
    <workbookView xWindow="0" yWindow="0" windowWidth="28800" windowHeight="12480"/>
  </bookViews>
  <sheets>
    <sheet name="dzemdības" sheetId="1" r:id="rId1"/>
    <sheet name="metadat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" l="1"/>
  <c r="C28" i="1"/>
  <c r="C27" i="1"/>
  <c r="C25" i="1"/>
  <c r="C24" i="1"/>
  <c r="C23" i="1"/>
  <c r="C22" i="1"/>
  <c r="C21" i="1"/>
  <c r="C20" i="1"/>
  <c r="C18" i="1"/>
  <c r="C17" i="1"/>
  <c r="C16" i="1"/>
  <c r="C15" i="1"/>
  <c r="C14" i="1"/>
  <c r="C13" i="1"/>
  <c r="C12" i="1"/>
  <c r="C10" i="1"/>
  <c r="B47" i="1"/>
  <c r="B48" i="1"/>
  <c r="I48" i="1" s="1"/>
  <c r="H48" i="1" l="1"/>
  <c r="G48" i="1"/>
  <c r="F48" i="1"/>
  <c r="H47" i="1"/>
  <c r="G47" i="1"/>
  <c r="F47" i="1"/>
  <c r="I30" i="1"/>
  <c r="H30" i="1"/>
  <c r="G30" i="1"/>
  <c r="F29" i="1"/>
  <c r="E29" i="1"/>
  <c r="D29" i="1"/>
  <c r="C29" i="1" s="1"/>
  <c r="I28" i="1"/>
  <c r="H28" i="1"/>
  <c r="G28" i="1"/>
  <c r="I27" i="1"/>
  <c r="H27" i="1"/>
  <c r="G27" i="1"/>
  <c r="F26" i="1"/>
  <c r="E26" i="1"/>
  <c r="D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F19" i="1"/>
  <c r="E19" i="1"/>
  <c r="D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F11" i="1"/>
  <c r="E11" i="1"/>
  <c r="D11" i="1"/>
  <c r="I10" i="1"/>
  <c r="H10" i="1"/>
  <c r="G10" i="1"/>
  <c r="F9" i="1"/>
  <c r="E9" i="1"/>
  <c r="D9" i="1"/>
  <c r="C9" i="1" s="1"/>
  <c r="C11" i="1" l="1"/>
  <c r="C19" i="1"/>
  <c r="H19" i="1" s="1"/>
  <c r="C26" i="1"/>
  <c r="G26" i="1" s="1"/>
  <c r="I26" i="1"/>
  <c r="E8" i="1"/>
  <c r="D8" i="1"/>
  <c r="F8" i="1"/>
  <c r="H11" i="1"/>
  <c r="H29" i="1"/>
  <c r="H26" i="1" l="1"/>
  <c r="I11" i="1"/>
  <c r="G29" i="1"/>
  <c r="H9" i="1"/>
  <c r="C8" i="1"/>
  <c r="I19" i="1"/>
  <c r="I9" i="1"/>
  <c r="I29" i="1"/>
  <c r="G19" i="1"/>
  <c r="G11" i="1"/>
  <c r="G9" i="1"/>
  <c r="G8" i="1" l="1"/>
  <c r="B49" i="1"/>
  <c r="I49" i="1" s="1"/>
  <c r="I8" i="1"/>
  <c r="G49" i="1"/>
  <c r="H8" i="1"/>
  <c r="F49" i="1" l="1"/>
  <c r="H49" i="1"/>
</calcChain>
</file>

<file path=xl/sharedStrings.xml><?xml version="1.0" encoding="utf-8"?>
<sst xmlns="http://schemas.openxmlformats.org/spreadsheetml/2006/main" count="125" uniqueCount="112">
  <si>
    <t>Pamatojums datu apkopošanai-28.08.2018.Ministru kabineta noteikumi nr. 555 "Veselības aprūpes pakalpojumu organizēšanas un samaksas  kārtība"</t>
  </si>
  <si>
    <t>Pārskats par valsts apmaksāto dzemdību pakalpojumu īpatsvaru ārstniecības iestādēs, %</t>
  </si>
  <si>
    <t>Ārstniecības iestāde</t>
  </si>
  <si>
    <t>ĀI kods</t>
  </si>
  <si>
    <t>Dzemdību skaits</t>
  </si>
  <si>
    <t>Dzemdību īpatsvars%</t>
  </si>
  <si>
    <t>Kopā</t>
  </si>
  <si>
    <t>t.sk. fizioloģiskās dzemdības*</t>
  </si>
  <si>
    <t>t.sk. dzemdības dzemdību patoloģijas gadījumā**</t>
  </si>
  <si>
    <t>t.sk. ķeizargrieziens***</t>
  </si>
  <si>
    <t>Fizioloģiskās dzemdības</t>
  </si>
  <si>
    <t>Dzemdības dzemdību patoloģijas gadījumā</t>
  </si>
  <si>
    <t>Ķeizargrieziens</t>
  </si>
  <si>
    <t>7=4/3*100</t>
  </si>
  <si>
    <t>8=5/3*100</t>
  </si>
  <si>
    <t>9=6/3*100</t>
  </si>
  <si>
    <t>KOPĀ/ VIDĒJI</t>
  </si>
  <si>
    <t>V līmeņa ārstniecības iestādes</t>
  </si>
  <si>
    <t>Paula Stradiņa klīniskā universitātes slimnīca</t>
  </si>
  <si>
    <t>010011803</t>
  </si>
  <si>
    <t>IV līmeņa ārstniecības iestādes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</si>
  <si>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</si>
  <si>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</si>
  <si>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</si>
  <si>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</si>
  <si>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</si>
  <si>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</si>
  <si>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</si>
  <si>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</si>
  <si>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</si>
  <si>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</si>
  <si>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</si>
  <si>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</si>
  <si>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</si>
  <si>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</si>
  <si>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</si>
  <si>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</si>
  <si>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</si>
  <si>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</si>
  <si>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</si>
  <si>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</si>
  <si>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</si>
  <si>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</si>
  <si>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</si>
  <si>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</si>
  <si>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</si>
  <si>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</si>
  <si>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</si>
  <si>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Preiļu slimnīca</t>
  </si>
  <si>
    <t>760200002</t>
  </si>
  <si>
    <t>Siguldas slimnīca</t>
  </si>
  <si>
    <t>801600003</t>
  </si>
  <si>
    <t>Specializētās ārstniecības iestādes</t>
  </si>
  <si>
    <t>Rīgas Dzemdību nams</t>
  </si>
  <si>
    <t>010021301</t>
  </si>
  <si>
    <t xml:space="preserve">Dati atlasīti un grupēti pamatojoties uz stacionārajā kartē norādītajiem dzemdību manipulāciju kodiem: </t>
  </si>
  <si>
    <t>*Fizioloģiskās dzemdības:</t>
  </si>
  <si>
    <t>16100 - Dzemdības ārpus stacionāra;</t>
  </si>
  <si>
    <t>16106 - Fizioloģiskās dzemdības. Neuzrādīt kopā ar manipulācijām 16107, 16108 un 16115.</t>
  </si>
  <si>
    <t>** Dzemdības dzemdību patoloģijas gadījumā:</t>
  </si>
  <si>
    <t>16107 - Dzemdības dzemdību patoloģijas gadījumā. Neuzrādīt kopā ar 16106,16108 un 16115;</t>
  </si>
  <si>
    <t>16108 - Dzemdības ekstraģenitālas patoloģijas gadījumā. Neuzrādīt kopā ar 16106, 16107 un 16115.</t>
  </si>
  <si>
    <t>***Ķeizargrieziens:</t>
  </si>
  <si>
    <t>16115 - Ķeizargrieziens. Neuzrādīt kopā ar 16106,16107 un 16108</t>
  </si>
  <si>
    <t>Dzemdību pakalpojumu īpatsvara tendence ārstniecības iestādēs no 2017.-2019.gadam</t>
  </si>
  <si>
    <t>Gads</t>
  </si>
  <si>
    <t>Dzemdību īpatsvars %</t>
  </si>
  <si>
    <t>Dzemdību skaita atšķirība pret iepriekšējo gadu</t>
  </si>
  <si>
    <t>Nosaukums</t>
  </si>
  <si>
    <t>Valsts apmaksāto dzemdību gadījumu skaits un īpatsvars pa ārstniecības iestādēm</t>
  </si>
  <si>
    <t>Definīcija</t>
  </si>
  <si>
    <t>Valsts apmaksāto dzemdību skaits un veids</t>
  </si>
  <si>
    <t xml:space="preserve">Rādītāja klasifikācija </t>
  </si>
  <si>
    <r>
      <t>Uz personu vērsta aprūpe</t>
    </r>
    <r>
      <rPr>
        <sz val="8"/>
        <rFont val="Wingdings"/>
        <charset val="2"/>
      </rPr>
      <t>¨</t>
    </r>
    <r>
      <rPr>
        <sz val="8"/>
        <rFont val="Times New Roman"/>
        <family val="1"/>
        <charset val="186"/>
      </rPr>
      <t>Efektivitāte</t>
    </r>
    <r>
      <rPr>
        <sz val="8"/>
        <rFont val="Wingdings"/>
        <charset val="2"/>
      </rPr>
      <t>¨</t>
    </r>
    <r>
      <rPr>
        <sz val="8"/>
        <rFont val="Times New Roman"/>
        <family val="1"/>
        <charset val="186"/>
      </rPr>
      <t>Drošība</t>
    </r>
    <r>
      <rPr>
        <sz val="8"/>
        <rFont val="Wingdings"/>
        <charset val="2"/>
      </rPr>
      <t>¨</t>
    </r>
  </si>
  <si>
    <r>
      <t>Labāka veselība un labklājība</t>
    </r>
    <r>
      <rPr>
        <sz val="8"/>
        <rFont val="Wingdings"/>
        <charset val="2"/>
      </rPr>
      <t>¨</t>
    </r>
    <r>
      <rPr>
        <sz val="8"/>
        <rFont val="Times New Roman"/>
        <family val="1"/>
        <charset val="186"/>
      </rPr>
      <t>Veselības aprūpes resursi</t>
    </r>
    <r>
      <rPr>
        <sz val="8"/>
        <rFont val="Wingdings"/>
        <charset val="2"/>
      </rPr>
      <t>þ</t>
    </r>
    <r>
      <rPr>
        <sz val="8"/>
        <rFont val="Calibri"/>
        <family val="2"/>
        <charset val="186"/>
        <scheme val="minor"/>
      </rPr>
      <t> </t>
    </r>
    <r>
      <rPr>
        <sz val="8"/>
        <rFont val="Times New Roman"/>
        <family val="1"/>
        <charset val="186"/>
      </rPr>
      <t xml:space="preserve">Pārvaldība, vadība </t>
    </r>
    <r>
      <rPr>
        <sz val="8"/>
        <rFont val="Wingdings"/>
        <charset val="2"/>
      </rPr>
      <t>¨</t>
    </r>
  </si>
  <si>
    <t>Datu avots</t>
  </si>
  <si>
    <t>-Nacionālā veselības dienesta Stacionāro pakalpojumu datu bāze</t>
  </si>
  <si>
    <t>Aprēķins</t>
  </si>
  <si>
    <r>
      <t>(Attiecīgās hospitalizācijas grupas hospitalizāciju skaits /</t>
    </r>
    <r>
      <rPr>
        <sz val="8"/>
        <color theme="1"/>
        <rFont val="Times New Roman"/>
        <family val="1"/>
        <charset val="186"/>
      </rPr>
      <t xml:space="preserve"> </t>
    </r>
    <r>
      <rPr>
        <sz val="8"/>
        <color rgb="FF000000"/>
        <rFont val="Times New Roman"/>
        <family val="1"/>
        <charset val="186"/>
      </rPr>
      <t>Hospitalizāciju skaits) *100</t>
    </r>
  </si>
  <si>
    <t>Skaitītājs</t>
  </si>
  <si>
    <t>Attiecīgā dzemdību veida skaits.</t>
  </si>
  <si>
    <t>Izdalītie dzemdību veidi:</t>
  </si>
  <si>
    <t>1) Fizioloģiskās dzemdības (manipulācijas kods 16100 vai 16106)</t>
  </si>
  <si>
    <r>
      <t>2)</t>
    </r>
    <r>
      <rPr>
        <sz val="8"/>
        <color theme="1"/>
        <rFont val="Times New Roman"/>
        <family val="1"/>
        <charset val="186"/>
      </rPr>
      <t xml:space="preserve"> Dzemdības dzemdību patoloģijas gadījumā (16107 un 16108)</t>
    </r>
  </si>
  <si>
    <r>
      <t>3)</t>
    </r>
    <r>
      <rPr>
        <sz val="8"/>
        <color theme="1"/>
        <rFont val="Times New Roman"/>
        <family val="1"/>
        <charset val="186"/>
      </rPr>
      <t xml:space="preserve"> Ķeizargrieziens (manipulācijas kods 16115)</t>
    </r>
  </si>
  <si>
    <t>Saucējs</t>
  </si>
  <si>
    <r>
      <t xml:space="preserve">Dzemdību skaits (uzskaites dokumentā norādīts manipulāciju kods 16100 vai 16106 vai 16107 vai 16108 </t>
    </r>
    <r>
      <rPr>
        <sz val="8"/>
        <color theme="1"/>
        <rFont val="Times New Roman"/>
        <family val="1"/>
        <charset val="186"/>
      </rPr>
      <t>vai 16115)</t>
    </r>
    <r>
      <rPr>
        <sz val="8"/>
        <color theme="1"/>
        <rFont val="Calibri"/>
        <family val="2"/>
        <charset val="186"/>
        <scheme val="minor"/>
      </rPr>
      <t> </t>
    </r>
  </si>
  <si>
    <t>Iekļaušanas kritēriji</t>
  </si>
  <si>
    <r>
      <t xml:space="preserve">Visi uzskaites dokumenti, kur manipulāciju kods 16100 vai 16106 vai 16107 vai 16108 </t>
    </r>
    <r>
      <rPr>
        <sz val="8"/>
        <color theme="1"/>
        <rFont val="Times New Roman"/>
        <family val="1"/>
        <charset val="186"/>
      </rPr>
      <t>vai16115)</t>
    </r>
  </si>
  <si>
    <t>Izslēgšanas kritēriji</t>
  </si>
  <si>
    <t>Datu pilnīgums</t>
  </si>
  <si>
    <t> 100%</t>
  </si>
  <si>
    <t xml:space="preserve">Datu apkopošanas biežums </t>
  </si>
  <si>
    <r>
      <t>Katru dienu</t>
    </r>
    <r>
      <rPr>
        <sz val="8"/>
        <color rgb="FF000000"/>
        <rFont val="Wingdings"/>
        <charset val="2"/>
      </rPr>
      <t>¨</t>
    </r>
    <r>
      <rPr>
        <sz val="8"/>
        <color rgb="FF000000"/>
        <rFont val="Times New Roman"/>
        <family val="1"/>
        <charset val="186"/>
      </rPr>
      <t>Reizi nedēļā</t>
    </r>
    <r>
      <rPr>
        <sz val="8"/>
        <color rgb="FF000000"/>
        <rFont val="Wingdings"/>
        <charset val="2"/>
      </rPr>
      <t>¨</t>
    </r>
    <r>
      <rPr>
        <sz val="8"/>
        <color rgb="FF000000"/>
        <rFont val="Times New Roman"/>
        <family val="1"/>
        <charset val="186"/>
      </rPr>
      <t>Reizi mēnesī</t>
    </r>
    <r>
      <rPr>
        <sz val="8"/>
        <color rgb="FF000000"/>
        <rFont val="Wingdings"/>
        <charset val="2"/>
      </rPr>
      <t>¨</t>
    </r>
  </si>
  <si>
    <r>
      <t>Reizi ceturksnī</t>
    </r>
    <r>
      <rPr>
        <sz val="8"/>
        <color rgb="FF000000"/>
        <rFont val="Wingdings"/>
        <charset val="2"/>
      </rPr>
      <t>þ</t>
    </r>
    <r>
      <rPr>
        <sz val="8"/>
        <color rgb="FF000000"/>
        <rFont val="Times New Roman"/>
        <family val="1"/>
        <charset val="186"/>
      </rPr>
      <t>Reizi pusgadā</t>
    </r>
    <r>
      <rPr>
        <sz val="8"/>
        <color rgb="FF000000"/>
        <rFont val="Wingdings"/>
        <charset val="2"/>
      </rPr>
      <t>¨</t>
    </r>
    <r>
      <rPr>
        <sz val="8"/>
        <color rgb="FF000000"/>
        <rFont val="Times New Roman"/>
        <family val="1"/>
        <charset val="186"/>
      </rPr>
      <t>Reizi gadā</t>
    </r>
    <r>
      <rPr>
        <sz val="8"/>
        <color rgb="FF000000"/>
        <rFont val="Wingdings"/>
        <charset val="2"/>
      </rPr>
      <t>¨</t>
    </r>
  </si>
  <si>
    <t>Mērķa grupa</t>
  </si>
  <si>
    <t>Sievietes, kurām bijušas dzemdības</t>
  </si>
  <si>
    <t xml:space="preserve">Rādītāja monitorēšanas biežums </t>
  </si>
  <si>
    <t xml:space="preserve">Rādītāja ziņošanas biežums </t>
  </si>
  <si>
    <t xml:space="preserve">Rādītāja aptvere </t>
  </si>
  <si>
    <r>
      <t>Nacionāla</t>
    </r>
    <r>
      <rPr>
        <sz val="8"/>
        <color rgb="FF000000"/>
        <rFont val="Wingdings"/>
        <charset val="2"/>
      </rPr>
      <t>þ</t>
    </r>
    <r>
      <rPr>
        <sz val="8"/>
        <color rgb="FF000000"/>
        <rFont val="Times New Roman"/>
        <family val="1"/>
        <charset val="186"/>
      </rPr>
      <t>Reģionāla</t>
    </r>
    <r>
      <rPr>
        <sz val="8"/>
        <color rgb="FF000000"/>
        <rFont val="Wingdings"/>
        <charset val="2"/>
      </rPr>
      <t>¨</t>
    </r>
    <r>
      <rPr>
        <sz val="8"/>
        <color rgb="FF000000"/>
        <rFont val="Times New Roman"/>
        <family val="1"/>
        <charset val="186"/>
      </rPr>
      <t xml:space="preserve"> Ārstniecības iestāžu līmenī</t>
    </r>
    <r>
      <rPr>
        <sz val="8"/>
        <color rgb="FF000000"/>
        <rFont val="Wingdings"/>
        <charset val="2"/>
      </rPr>
      <t>þ</t>
    </r>
  </si>
  <si>
    <t xml:space="preserve">Vieta, kur rādītājs publicēts </t>
  </si>
  <si>
    <r>
      <t>NVD mājaslapa</t>
    </r>
    <r>
      <rPr>
        <sz val="8"/>
        <color rgb="FF000000"/>
        <rFont val="Wingdings"/>
        <charset val="2"/>
      </rPr>
      <t>þ</t>
    </r>
  </si>
  <si>
    <r>
      <t>SPKC mājaslapa</t>
    </r>
    <r>
      <rPr>
        <sz val="8"/>
        <color rgb="FF000000"/>
        <rFont val="Wingdings"/>
        <charset val="2"/>
      </rPr>
      <t>¨</t>
    </r>
  </si>
  <si>
    <r>
      <t>Latvijas veselības aprūpes statistikas gadagrāmata</t>
    </r>
    <r>
      <rPr>
        <sz val="8"/>
        <color rgb="FF000000"/>
        <rFont val="Wingdings"/>
        <charset val="2"/>
      </rPr>
      <t>¨</t>
    </r>
  </si>
  <si>
    <r>
      <t>Nav publiski pieejams</t>
    </r>
    <r>
      <rPr>
        <sz val="8"/>
        <color rgb="FF000000"/>
        <rFont val="Wingdings"/>
        <charset val="2"/>
      </rPr>
      <t>¨</t>
    </r>
  </si>
  <si>
    <t>Pārskata periods: 2019. gada janvāris - decembris</t>
  </si>
  <si>
    <t>2017. gads</t>
  </si>
  <si>
    <t>2018. gads</t>
  </si>
  <si>
    <t>2019. gads</t>
  </si>
  <si>
    <t>Atskaite ietver stacionārās kartes apmaksājamā statusā, ar izrakstīšanas datumu no 1.janvāra līdz 31.decembrim</t>
  </si>
  <si>
    <t>(veiktais darbs, neiekļaujot nekvotējamos stacionāros pakalpojumus, kas nav iekļauti rēķinā)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</si>
</sst>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Times New Roman"/>
      <family val="1"/>
    </font>
    <font>
      <sz val="12"/>
      <name val="Arial"/>
      <family val="2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8"/>
      <name val="Wingdings"/>
      <charset val="2"/>
    </font>
    <font>
      <sz val="8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sz val="8"/>
      <color rgb="FF000000"/>
      <name val="Wingdings"/>
      <charset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1" applyFont="1"/>
    <xf numFmtId="0" fontId="3" fillId="0" borderId="2" xfId="2" applyFont="1" applyBorder="1" applyAlignment="1">
      <alignment horizontal="left" vertical="center" wrapText="1"/>
    </xf>
    <xf numFmtId="0" fontId="6" fillId="0" borderId="0" xfId="2" applyFont="1"/>
    <xf numFmtId="0" fontId="3" fillId="0" borderId="0" xfId="1" applyFont="1" applyFill="1"/>
    <xf numFmtId="0" fontId="6" fillId="0" borderId="0" xfId="4" applyFont="1" applyAlignment="1">
      <alignment horizontal="center" vertical="center"/>
    </xf>
    <xf numFmtId="0" fontId="9" fillId="2" borderId="10" xfId="4" applyFont="1" applyFill="1" applyBorder="1" applyAlignment="1">
      <alignment horizontal="center" vertical="center" wrapText="1"/>
    </xf>
    <xf numFmtId="0" fontId="10" fillId="2" borderId="12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center" vertical="center" wrapText="1"/>
    </xf>
    <xf numFmtId="0" fontId="11" fillId="0" borderId="14" xfId="5" applyNumberFormat="1" applyFont="1" applyFill="1" applyBorder="1" applyAlignment="1" applyProtection="1">
      <alignment horizontal="center" vertical="center" wrapText="1"/>
    </xf>
    <xf numFmtId="0" fontId="11" fillId="0" borderId="11" xfId="5" applyNumberFormat="1" applyFont="1" applyFill="1" applyBorder="1" applyAlignment="1" applyProtection="1">
      <alignment horizontal="center" vertical="center" wrapText="1"/>
    </xf>
    <xf numFmtId="0" fontId="11" fillId="0" borderId="15" xfId="5" applyNumberFormat="1" applyFont="1" applyFill="1" applyBorder="1" applyAlignment="1" applyProtection="1">
      <alignment horizontal="center" vertical="center" wrapText="1"/>
    </xf>
    <xf numFmtId="0" fontId="11" fillId="0" borderId="16" xfId="5" applyNumberFormat="1" applyFont="1" applyFill="1" applyBorder="1" applyAlignment="1" applyProtection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5" fillId="0" borderId="0" xfId="4" applyFont="1"/>
    <xf numFmtId="0" fontId="6" fillId="0" borderId="0" xfId="4" applyFont="1"/>
    <xf numFmtId="3" fontId="6" fillId="0" borderId="0" xfId="4" applyNumberFormat="1" applyFont="1"/>
    <xf numFmtId="0" fontId="3" fillId="0" borderId="0" xfId="4" applyFont="1"/>
    <xf numFmtId="0" fontId="3" fillId="0" borderId="0" xfId="4" applyFont="1" applyAlignment="1">
      <alignment horizontal="left" indent="2"/>
    </xf>
    <xf numFmtId="0" fontId="6" fillId="0" borderId="0" xfId="4" applyFont="1" applyAlignment="1">
      <alignment horizontal="left" indent="2"/>
    </xf>
    <xf numFmtId="0" fontId="15" fillId="0" borderId="0" xfId="0" applyFont="1" applyAlignment="1">
      <alignment horizontal="left"/>
    </xf>
    <xf numFmtId="0" fontId="5" fillId="0" borderId="0" xfId="7" applyFont="1"/>
    <xf numFmtId="0" fontId="13" fillId="0" borderId="0" xfId="7" applyFont="1"/>
    <xf numFmtId="0" fontId="8" fillId="2" borderId="10" xfId="4" applyFont="1" applyFill="1" applyBorder="1" applyAlignment="1">
      <alignment horizontal="center" vertical="center" wrapText="1"/>
    </xf>
    <xf numFmtId="0" fontId="3" fillId="2" borderId="12" xfId="4" applyFont="1" applyFill="1" applyBorder="1" applyAlignment="1">
      <alignment horizontal="center" vertical="center" wrapText="1"/>
    </xf>
    <xf numFmtId="0" fontId="3" fillId="2" borderId="13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12" fillId="0" borderId="30" xfId="4" applyFont="1" applyFill="1" applyBorder="1" applyAlignment="1">
      <alignment horizontal="center"/>
    </xf>
    <xf numFmtId="3" fontId="16" fillId="0" borderId="6" xfId="0" applyNumberFormat="1" applyFont="1" applyBorder="1"/>
    <xf numFmtId="3" fontId="15" fillId="0" borderId="8" xfId="0" applyNumberFormat="1" applyFont="1" applyBorder="1"/>
    <xf numFmtId="3" fontId="15" fillId="0" borderId="9" xfId="0" applyNumberFormat="1" applyFont="1" applyBorder="1"/>
    <xf numFmtId="9" fontId="14" fillId="0" borderId="23" xfId="6" applyFont="1" applyFill="1" applyBorder="1"/>
    <xf numFmtId="9" fontId="14" fillId="0" borderId="22" xfId="6" applyFont="1" applyFill="1" applyBorder="1"/>
    <xf numFmtId="3" fontId="14" fillId="0" borderId="24" xfId="4" applyNumberFormat="1" applyFont="1" applyFill="1" applyBorder="1" applyAlignment="1">
      <alignment horizontal="right"/>
    </xf>
    <xf numFmtId="0" fontId="12" fillId="0" borderId="31" xfId="4" applyFont="1" applyFill="1" applyBorder="1" applyAlignment="1">
      <alignment horizontal="center"/>
    </xf>
    <xf numFmtId="3" fontId="17" fillId="0" borderId="25" xfId="0" applyNumberFormat="1" applyFont="1" applyFill="1" applyBorder="1" applyAlignment="1">
      <alignment horizontal="right"/>
    </xf>
    <xf numFmtId="3" fontId="18" fillId="0" borderId="2" xfId="0" applyNumberFormat="1" applyFont="1" applyFill="1" applyBorder="1" applyAlignment="1">
      <alignment horizontal="right"/>
    </xf>
    <xf numFmtId="3" fontId="18" fillId="0" borderId="26" xfId="0" applyNumberFormat="1" applyFont="1" applyFill="1" applyBorder="1" applyAlignment="1">
      <alignment horizontal="right"/>
    </xf>
    <xf numFmtId="9" fontId="14" fillId="0" borderId="25" xfId="6" applyFont="1" applyFill="1" applyBorder="1" applyAlignment="1">
      <alignment horizontal="right"/>
    </xf>
    <xf numFmtId="9" fontId="14" fillId="0" borderId="2" xfId="6" applyFont="1" applyFill="1" applyBorder="1" applyAlignment="1">
      <alignment horizontal="right"/>
    </xf>
    <xf numFmtId="3" fontId="14" fillId="0" borderId="26" xfId="4" applyNumberFormat="1" applyFont="1" applyFill="1" applyBorder="1" applyAlignment="1">
      <alignment horizontal="right"/>
    </xf>
    <xf numFmtId="0" fontId="12" fillId="0" borderId="29" xfId="4" applyFont="1" applyFill="1" applyBorder="1" applyAlignment="1">
      <alignment horizontal="center"/>
    </xf>
    <xf numFmtId="3" fontId="12" fillId="0" borderId="10" xfId="4" applyNumberFormat="1" applyFont="1" applyFill="1" applyBorder="1" applyAlignment="1">
      <alignment horizontal="right"/>
    </xf>
    <xf numFmtId="3" fontId="14" fillId="0" borderId="12" xfId="4" applyNumberFormat="1" applyFont="1" applyFill="1" applyBorder="1" applyAlignment="1">
      <alignment horizontal="right"/>
    </xf>
    <xf numFmtId="3" fontId="14" fillId="0" borderId="13" xfId="4" applyNumberFormat="1" applyFont="1" applyFill="1" applyBorder="1" applyAlignment="1">
      <alignment horizontal="right"/>
    </xf>
    <xf numFmtId="9" fontId="14" fillId="0" borderId="10" xfId="6" applyFont="1" applyFill="1" applyBorder="1" applyAlignment="1">
      <alignment horizontal="right"/>
    </xf>
    <xf numFmtId="9" fontId="14" fillId="0" borderId="12" xfId="6" applyFont="1" applyFill="1" applyBorder="1" applyAlignment="1">
      <alignment horizontal="right"/>
    </xf>
    <xf numFmtId="0" fontId="6" fillId="0" borderId="0" xfId="4" applyFont="1" applyAlignment="1">
      <alignment horizontal="center" vertical="center" wrapText="1"/>
    </xf>
    <xf numFmtId="3" fontId="3" fillId="0" borderId="0" xfId="1" applyNumberFormat="1" applyFont="1"/>
    <xf numFmtId="0" fontId="21" fillId="0" borderId="0" xfId="8" applyFont="1"/>
    <xf numFmtId="0" fontId="24" fillId="0" borderId="0" xfId="8" applyFont="1"/>
    <xf numFmtId="0" fontId="21" fillId="0" borderId="0" xfId="0" applyFont="1" applyAlignment="1">
      <alignment vertical="center"/>
    </xf>
    <xf numFmtId="0" fontId="27" fillId="0" borderId="0" xfId="0" applyFont="1"/>
    <xf numFmtId="0" fontId="19" fillId="0" borderId="32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19" fillId="0" borderId="33" xfId="0" applyFont="1" applyBorder="1" applyAlignment="1">
      <alignment vertical="center"/>
    </xf>
    <xf numFmtId="0" fontId="22" fillId="0" borderId="33" xfId="0" applyFont="1" applyBorder="1" applyAlignment="1">
      <alignment vertical="center"/>
    </xf>
    <xf numFmtId="0" fontId="25" fillId="0" borderId="33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5" fillId="2" borderId="17" xfId="4" applyFont="1" applyFill="1" applyBorder="1"/>
    <xf numFmtId="0" fontId="5" fillId="2" borderId="18" xfId="4" applyFont="1" applyFill="1" applyBorder="1"/>
    <xf numFmtId="3" fontId="5" fillId="2" borderId="17" xfId="4" applyNumberFormat="1" applyFont="1" applyFill="1" applyBorder="1"/>
    <xf numFmtId="3" fontId="5" fillId="2" borderId="19" xfId="4" applyNumberFormat="1" applyFont="1" applyFill="1" applyBorder="1"/>
    <xf numFmtId="3" fontId="5" fillId="2" borderId="18" xfId="4" applyNumberFormat="1" applyFont="1" applyFill="1" applyBorder="1"/>
    <xf numFmtId="9" fontId="5" fillId="2" borderId="17" xfId="6" applyFont="1" applyFill="1" applyBorder="1"/>
    <xf numFmtId="9" fontId="5" fillId="2" borderId="19" xfId="6" applyFont="1" applyFill="1" applyBorder="1"/>
    <xf numFmtId="9" fontId="5" fillId="2" borderId="18" xfId="6" applyFont="1" applyFill="1" applyBorder="1"/>
    <xf numFmtId="0" fontId="5" fillId="3" borderId="20" xfId="4" applyFont="1" applyFill="1" applyBorder="1" applyAlignment="1">
      <alignment horizontal="left" indent="1"/>
    </xf>
    <xf numFmtId="0" fontId="5" fillId="3" borderId="21" xfId="4" applyFont="1" applyFill="1" applyBorder="1" applyAlignment="1">
      <alignment horizontal="left" indent="1"/>
    </xf>
    <xf numFmtId="3" fontId="5" fillId="3" borderId="22" xfId="4" applyNumberFormat="1" applyFont="1" applyFill="1" applyBorder="1"/>
    <xf numFmtId="9" fontId="5" fillId="3" borderId="23" xfId="6" applyFont="1" applyFill="1" applyBorder="1"/>
    <xf numFmtId="9" fontId="5" fillId="3" borderId="22" xfId="6" applyFont="1" applyFill="1" applyBorder="1"/>
    <xf numFmtId="9" fontId="5" fillId="3" borderId="24" xfId="6" applyFont="1" applyFill="1" applyBorder="1"/>
    <xf numFmtId="0" fontId="6" fillId="0" borderId="25" xfId="4" applyFont="1" applyFill="1" applyBorder="1" applyAlignment="1">
      <alignment horizontal="left" indent="2"/>
    </xf>
    <xf numFmtId="0" fontId="6" fillId="0" borderId="26" xfId="4" applyFont="1" applyFill="1" applyBorder="1" applyAlignment="1"/>
    <xf numFmtId="3" fontId="5" fillId="0" borderId="25" xfId="4" applyNumberFormat="1" applyFont="1" applyFill="1" applyBorder="1"/>
    <xf numFmtId="3" fontId="6" fillId="0" borderId="2" xfId="4" applyNumberFormat="1" applyFont="1" applyFill="1" applyBorder="1"/>
    <xf numFmtId="3" fontId="6" fillId="0" borderId="26" xfId="4" applyNumberFormat="1" applyFont="1" applyFill="1" applyBorder="1"/>
    <xf numFmtId="9" fontId="6" fillId="0" borderId="25" xfId="6" applyFont="1" applyFill="1" applyBorder="1"/>
    <xf numFmtId="9" fontId="6" fillId="0" borderId="2" xfId="6" applyFont="1" applyFill="1" applyBorder="1"/>
    <xf numFmtId="9" fontId="6" fillId="0" borderId="26" xfId="6" applyFont="1" applyFill="1" applyBorder="1"/>
    <xf numFmtId="0" fontId="5" fillId="3" borderId="27" xfId="4" applyFont="1" applyFill="1" applyBorder="1" applyAlignment="1">
      <alignment horizontal="left" indent="1"/>
    </xf>
    <xf numFmtId="0" fontId="5" fillId="3" borderId="7" xfId="4" applyFont="1" applyFill="1" applyBorder="1" applyAlignment="1"/>
    <xf numFmtId="3" fontId="5" fillId="3" borderId="6" xfId="4" applyNumberFormat="1" applyFont="1" applyFill="1" applyBorder="1"/>
    <xf numFmtId="3" fontId="5" fillId="3" borderId="8" xfId="4" applyNumberFormat="1" applyFont="1" applyFill="1" applyBorder="1"/>
    <xf numFmtId="9" fontId="5" fillId="3" borderId="6" xfId="6" applyFont="1" applyFill="1" applyBorder="1"/>
    <xf numFmtId="9" fontId="5" fillId="3" borderId="8" xfId="6" applyFont="1" applyFill="1" applyBorder="1"/>
    <xf numFmtId="9" fontId="5" fillId="3" borderId="9" xfId="6" applyFont="1" applyFill="1" applyBorder="1"/>
    <xf numFmtId="0" fontId="6" fillId="0" borderId="10" xfId="4" applyFont="1" applyFill="1" applyBorder="1" applyAlignment="1">
      <alignment horizontal="left" indent="2"/>
    </xf>
    <xf numFmtId="0" fontId="6" fillId="0" borderId="13" xfId="4" applyFont="1" applyFill="1" applyBorder="1" applyAlignment="1"/>
    <xf numFmtId="3" fontId="5" fillId="0" borderId="10" xfId="4" applyNumberFormat="1" applyFont="1" applyFill="1" applyBorder="1"/>
    <xf numFmtId="3" fontId="6" fillId="0" borderId="12" xfId="4" applyNumberFormat="1" applyFont="1" applyFill="1" applyBorder="1"/>
    <xf numFmtId="3" fontId="6" fillId="0" borderId="13" xfId="4" applyNumberFormat="1" applyFont="1" applyFill="1" applyBorder="1"/>
    <xf numFmtId="9" fontId="6" fillId="0" borderId="10" xfId="6" applyFont="1" applyFill="1" applyBorder="1"/>
    <xf numFmtId="9" fontId="6" fillId="0" borderId="12" xfId="6" applyFont="1" applyFill="1" applyBorder="1"/>
    <xf numFmtId="9" fontId="6" fillId="0" borderId="13" xfId="6" applyFont="1" applyFill="1" applyBorder="1"/>
    <xf numFmtId="3" fontId="5" fillId="3" borderId="24" xfId="4" applyNumberFormat="1" applyFont="1" applyFill="1" applyBorder="1"/>
    <xf numFmtId="3" fontId="5" fillId="3" borderId="9" xfId="4" applyNumberFormat="1" applyFont="1" applyFill="1" applyBorder="1"/>
    <xf numFmtId="0" fontId="8" fillId="2" borderId="28" xfId="4" applyFont="1" applyFill="1" applyBorder="1" applyAlignment="1">
      <alignment horizontal="center" vertical="center" wrapText="1"/>
    </xf>
    <xf numFmtId="0" fontId="8" fillId="2" borderId="29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13" xfId="4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 wrapText="1"/>
    </xf>
    <xf numFmtId="0" fontId="9" fillId="2" borderId="11" xfId="4" applyFont="1" applyFill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/>
    </xf>
    <xf numFmtId="0" fontId="9" fillId="2" borderId="8" xfId="4" applyFont="1" applyFill="1" applyBorder="1" applyAlignment="1">
      <alignment horizontal="center" vertical="center" wrapText="1"/>
    </xf>
    <xf numFmtId="0" fontId="9" fillId="2" borderId="9" xfId="4" applyFont="1" applyFill="1" applyBorder="1" applyAlignment="1">
      <alignment horizontal="center" vertical="center" wrapText="1"/>
    </xf>
    <xf numFmtId="0" fontId="19" fillId="0" borderId="33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22" fillId="0" borderId="33" xfId="0" applyFont="1" applyBorder="1" applyAlignment="1">
      <alignment vertical="center"/>
    </xf>
    <xf numFmtId="0" fontId="29" fillId="0" borderId="0" xfId="9" applyFont="1"/>
    <xf numFmtId="0" fontId="6" fillId="0" borderId="0" xfId="1" applyFont="1" applyFill="1"/>
    <xf numFmtId="0" fontId="17" fillId="0" borderId="0" xfId="3" applyFont="1" applyFill="1" applyBorder="1" applyAlignment="1">
      <alignment horizontal="left" vertical="center"/>
    </xf>
  </cellXfs>
  <cellStyles count="15">
    <cellStyle name="Comma 2" xfId="14"/>
    <cellStyle name="Comma 3" xfId="11"/>
    <cellStyle name="Comma_R0001_veiktais_darbs_2009_UZŅEMŠANAS_NODAĻA 2" xfId="5"/>
    <cellStyle name="Normal" xfId="0" builtinId="0"/>
    <cellStyle name="Normal 2" xfId="3"/>
    <cellStyle name="Normal 2 2" xfId="4"/>
    <cellStyle name="Normal 2 2 2" xfId="8"/>
    <cellStyle name="Normal 3" xfId="9"/>
    <cellStyle name="Normal 4" xfId="7"/>
    <cellStyle name="Normal 4 2" xfId="12"/>
    <cellStyle name="Normal 4 3" xfId="13"/>
    <cellStyle name="Normal_parskatu_tabulas_uz5_III_rikojumam 2" xfId="2"/>
    <cellStyle name="Normal_rindu_garums_veidlapa" xfId="1"/>
    <cellStyle name="Percent 2" xfId="6"/>
    <cellStyle name="Percent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476249</xdr:colOff>
      <xdr:row>0</xdr:row>
      <xdr:rowOff>123748</xdr:rowOff>
    </xdr:from>
    <xdr:to>
      <xdr:col>4</xdr:col>
      <xdr:colOff>581024</xdr:colOff>
      <xdr:row>0</xdr:row>
      <xdr:rowOff>1209676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99" y="123748"/>
          <a:ext cx="1609725" cy="1085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3"/>
  <sheetViews>
    <sheetView tabSelected="1" zoomScaleNormal="100" workbookViewId="0">
      <selection activeCell="N2" sqref="N2"/>
    </sheetView>
  </sheetViews>
  <sheetFormatPr defaultRowHeight="12.75" x14ac:dyDescent="0.2"/>
  <cols>
    <col min="1" max="1" width="41.28515625" style="1" customWidth="1"/>
    <col min="2" max="2" width="12" style="1" customWidth="1"/>
    <col min="3" max="3" width="11.42578125" style="1" customWidth="1"/>
    <col min="4" max="4" width="11.140625" style="1" customWidth="1"/>
    <col min="5" max="5" width="13.140625" style="1" customWidth="1"/>
    <col min="6" max="6" width="15" style="1" customWidth="1"/>
    <col min="7" max="7" width="9.7109375" style="1" customWidth="1"/>
    <col min="8" max="8" width="13.28515625" style="1" customWidth="1"/>
    <col min="9" max="9" width="11.5703125" style="1" customWidth="1"/>
    <col min="10" max="213" width="9.140625" style="1"/>
    <col min="214" max="214" width="40.140625" style="1" customWidth="1"/>
    <col min="215" max="215" width="9.85546875" style="1" customWidth="1"/>
    <col min="216" max="216" width="11.42578125" style="1" customWidth="1"/>
    <col min="217" max="217" width="11.140625" style="1" customWidth="1"/>
    <col min="218" max="218" width="15.42578125" style="1" customWidth="1"/>
    <col min="219" max="219" width="13.28515625" style="1" customWidth="1"/>
    <col min="220" max="220" width="9.140625" style="1"/>
    <col min="221" max="221" width="13.28515625" style="1" customWidth="1"/>
    <col min="222" max="222" width="12.85546875" style="1" customWidth="1"/>
    <col min="223" max="469" width="9.140625" style="1"/>
    <col min="470" max="470" width="40.140625" style="1" customWidth="1"/>
    <col min="471" max="471" width="9.85546875" style="1" customWidth="1"/>
    <col min="472" max="472" width="11.42578125" style="1" customWidth="1"/>
    <col min="473" max="473" width="11.140625" style="1" customWidth="1"/>
    <col min="474" max="474" width="15.42578125" style="1" customWidth="1"/>
    <col min="475" max="475" width="13.28515625" style="1" customWidth="1"/>
    <col min="476" max="476" width="9.140625" style="1"/>
    <col min="477" max="477" width="13.28515625" style="1" customWidth="1"/>
    <col min="478" max="478" width="12.85546875" style="1" customWidth="1"/>
    <col min="479" max="725" width="9.140625" style="1"/>
    <col min="726" max="726" width="40.140625" style="1" customWidth="1"/>
    <col min="727" max="727" width="9.85546875" style="1" customWidth="1"/>
    <col min="728" max="728" width="11.42578125" style="1" customWidth="1"/>
    <col min="729" max="729" width="11.140625" style="1" customWidth="1"/>
    <col min="730" max="730" width="15.42578125" style="1" customWidth="1"/>
    <col min="731" max="731" width="13.28515625" style="1" customWidth="1"/>
    <col min="732" max="732" width="9.140625" style="1"/>
    <col min="733" max="733" width="13.28515625" style="1" customWidth="1"/>
    <col min="734" max="734" width="12.85546875" style="1" customWidth="1"/>
    <col min="735" max="981" width="9.140625" style="1"/>
    <col min="982" max="982" width="40.140625" style="1" customWidth="1"/>
    <col min="983" max="983" width="9.85546875" style="1" customWidth="1"/>
    <col min="984" max="984" width="11.42578125" style="1" customWidth="1"/>
    <col min="985" max="985" width="11.140625" style="1" customWidth="1"/>
    <col min="986" max="986" width="15.42578125" style="1" customWidth="1"/>
    <col min="987" max="987" width="13.28515625" style="1" customWidth="1"/>
    <col min="988" max="988" width="9.140625" style="1"/>
    <col min="989" max="989" width="13.28515625" style="1" customWidth="1"/>
    <col min="990" max="990" width="12.85546875" style="1" customWidth="1"/>
    <col min="991" max="1237" width="9.140625" style="1"/>
    <col min="1238" max="1238" width="40.140625" style="1" customWidth="1"/>
    <col min="1239" max="1239" width="9.85546875" style="1" customWidth="1"/>
    <col min="1240" max="1240" width="11.42578125" style="1" customWidth="1"/>
    <col min="1241" max="1241" width="11.140625" style="1" customWidth="1"/>
    <col min="1242" max="1242" width="15.42578125" style="1" customWidth="1"/>
    <col min="1243" max="1243" width="13.28515625" style="1" customWidth="1"/>
    <col min="1244" max="1244" width="9.140625" style="1"/>
    <col min="1245" max="1245" width="13.28515625" style="1" customWidth="1"/>
    <col min="1246" max="1246" width="12.85546875" style="1" customWidth="1"/>
    <col min="1247" max="1493" width="9.140625" style="1"/>
    <col min="1494" max="1494" width="40.140625" style="1" customWidth="1"/>
    <col min="1495" max="1495" width="9.85546875" style="1" customWidth="1"/>
    <col min="1496" max="1496" width="11.42578125" style="1" customWidth="1"/>
    <col min="1497" max="1497" width="11.140625" style="1" customWidth="1"/>
    <col min="1498" max="1498" width="15.42578125" style="1" customWidth="1"/>
    <col min="1499" max="1499" width="13.28515625" style="1" customWidth="1"/>
    <col min="1500" max="1500" width="9.140625" style="1"/>
    <col min="1501" max="1501" width="13.28515625" style="1" customWidth="1"/>
    <col min="1502" max="1502" width="12.85546875" style="1" customWidth="1"/>
    <col min="1503" max="1749" width="9.140625" style="1"/>
    <col min="1750" max="1750" width="40.140625" style="1" customWidth="1"/>
    <col min="1751" max="1751" width="9.85546875" style="1" customWidth="1"/>
    <col min="1752" max="1752" width="11.42578125" style="1" customWidth="1"/>
    <col min="1753" max="1753" width="11.140625" style="1" customWidth="1"/>
    <col min="1754" max="1754" width="15.42578125" style="1" customWidth="1"/>
    <col min="1755" max="1755" width="13.28515625" style="1" customWidth="1"/>
    <col min="1756" max="1756" width="9.140625" style="1"/>
    <col min="1757" max="1757" width="13.28515625" style="1" customWidth="1"/>
    <col min="1758" max="1758" width="12.85546875" style="1" customWidth="1"/>
    <col min="1759" max="2005" width="9.140625" style="1"/>
    <col min="2006" max="2006" width="40.140625" style="1" customWidth="1"/>
    <col min="2007" max="2007" width="9.85546875" style="1" customWidth="1"/>
    <col min="2008" max="2008" width="11.42578125" style="1" customWidth="1"/>
    <col min="2009" max="2009" width="11.140625" style="1" customWidth="1"/>
    <col min="2010" max="2010" width="15.42578125" style="1" customWidth="1"/>
    <col min="2011" max="2011" width="13.28515625" style="1" customWidth="1"/>
    <col min="2012" max="2012" width="9.140625" style="1"/>
    <col min="2013" max="2013" width="13.28515625" style="1" customWidth="1"/>
    <col min="2014" max="2014" width="12.85546875" style="1" customWidth="1"/>
    <col min="2015" max="2261" width="9.140625" style="1"/>
    <col min="2262" max="2262" width="40.140625" style="1" customWidth="1"/>
    <col min="2263" max="2263" width="9.85546875" style="1" customWidth="1"/>
    <col min="2264" max="2264" width="11.42578125" style="1" customWidth="1"/>
    <col min="2265" max="2265" width="11.140625" style="1" customWidth="1"/>
    <col min="2266" max="2266" width="15.42578125" style="1" customWidth="1"/>
    <col min="2267" max="2267" width="13.28515625" style="1" customWidth="1"/>
    <col min="2268" max="2268" width="9.140625" style="1"/>
    <col min="2269" max="2269" width="13.28515625" style="1" customWidth="1"/>
    <col min="2270" max="2270" width="12.85546875" style="1" customWidth="1"/>
    <col min="2271" max="2517" width="9.140625" style="1"/>
    <col min="2518" max="2518" width="40.140625" style="1" customWidth="1"/>
    <col min="2519" max="2519" width="9.85546875" style="1" customWidth="1"/>
    <col min="2520" max="2520" width="11.42578125" style="1" customWidth="1"/>
    <col min="2521" max="2521" width="11.140625" style="1" customWidth="1"/>
    <col min="2522" max="2522" width="15.42578125" style="1" customWidth="1"/>
    <col min="2523" max="2523" width="13.28515625" style="1" customWidth="1"/>
    <col min="2524" max="2524" width="9.140625" style="1"/>
    <col min="2525" max="2525" width="13.28515625" style="1" customWidth="1"/>
    <col min="2526" max="2526" width="12.85546875" style="1" customWidth="1"/>
    <col min="2527" max="2773" width="9.140625" style="1"/>
    <col min="2774" max="2774" width="40.140625" style="1" customWidth="1"/>
    <col min="2775" max="2775" width="9.85546875" style="1" customWidth="1"/>
    <col min="2776" max="2776" width="11.42578125" style="1" customWidth="1"/>
    <col min="2777" max="2777" width="11.140625" style="1" customWidth="1"/>
    <col min="2778" max="2778" width="15.42578125" style="1" customWidth="1"/>
    <col min="2779" max="2779" width="13.28515625" style="1" customWidth="1"/>
    <col min="2780" max="2780" width="9.140625" style="1"/>
    <col min="2781" max="2781" width="13.28515625" style="1" customWidth="1"/>
    <col min="2782" max="2782" width="12.85546875" style="1" customWidth="1"/>
    <col min="2783" max="3029" width="9.140625" style="1"/>
    <col min="3030" max="3030" width="40.140625" style="1" customWidth="1"/>
    <col min="3031" max="3031" width="9.85546875" style="1" customWidth="1"/>
    <col min="3032" max="3032" width="11.42578125" style="1" customWidth="1"/>
    <col min="3033" max="3033" width="11.140625" style="1" customWidth="1"/>
    <col min="3034" max="3034" width="15.42578125" style="1" customWidth="1"/>
    <col min="3035" max="3035" width="13.28515625" style="1" customWidth="1"/>
    <col min="3036" max="3036" width="9.140625" style="1"/>
    <col min="3037" max="3037" width="13.28515625" style="1" customWidth="1"/>
    <col min="3038" max="3038" width="12.85546875" style="1" customWidth="1"/>
    <col min="3039" max="3285" width="9.140625" style="1"/>
    <col min="3286" max="3286" width="40.140625" style="1" customWidth="1"/>
    <col min="3287" max="3287" width="9.85546875" style="1" customWidth="1"/>
    <col min="3288" max="3288" width="11.42578125" style="1" customWidth="1"/>
    <col min="3289" max="3289" width="11.140625" style="1" customWidth="1"/>
    <col min="3290" max="3290" width="15.42578125" style="1" customWidth="1"/>
    <col min="3291" max="3291" width="13.28515625" style="1" customWidth="1"/>
    <col min="3292" max="3292" width="9.140625" style="1"/>
    <col min="3293" max="3293" width="13.28515625" style="1" customWidth="1"/>
    <col min="3294" max="3294" width="12.85546875" style="1" customWidth="1"/>
    <col min="3295" max="3541" width="9.140625" style="1"/>
    <col min="3542" max="3542" width="40.140625" style="1" customWidth="1"/>
    <col min="3543" max="3543" width="9.85546875" style="1" customWidth="1"/>
    <col min="3544" max="3544" width="11.42578125" style="1" customWidth="1"/>
    <col min="3545" max="3545" width="11.140625" style="1" customWidth="1"/>
    <col min="3546" max="3546" width="15.42578125" style="1" customWidth="1"/>
    <col min="3547" max="3547" width="13.28515625" style="1" customWidth="1"/>
    <col min="3548" max="3548" width="9.140625" style="1"/>
    <col min="3549" max="3549" width="13.28515625" style="1" customWidth="1"/>
    <col min="3550" max="3550" width="12.85546875" style="1" customWidth="1"/>
    <col min="3551" max="3797" width="9.140625" style="1"/>
    <col min="3798" max="3798" width="40.140625" style="1" customWidth="1"/>
    <col min="3799" max="3799" width="9.85546875" style="1" customWidth="1"/>
    <col min="3800" max="3800" width="11.42578125" style="1" customWidth="1"/>
    <col min="3801" max="3801" width="11.140625" style="1" customWidth="1"/>
    <col min="3802" max="3802" width="15.42578125" style="1" customWidth="1"/>
    <col min="3803" max="3803" width="13.28515625" style="1" customWidth="1"/>
    <col min="3804" max="3804" width="9.140625" style="1"/>
    <col min="3805" max="3805" width="13.28515625" style="1" customWidth="1"/>
    <col min="3806" max="3806" width="12.85546875" style="1" customWidth="1"/>
    <col min="3807" max="4053" width="9.140625" style="1"/>
    <col min="4054" max="4054" width="40.140625" style="1" customWidth="1"/>
    <col min="4055" max="4055" width="9.85546875" style="1" customWidth="1"/>
    <col min="4056" max="4056" width="11.42578125" style="1" customWidth="1"/>
    <col min="4057" max="4057" width="11.140625" style="1" customWidth="1"/>
    <col min="4058" max="4058" width="15.42578125" style="1" customWidth="1"/>
    <col min="4059" max="4059" width="13.28515625" style="1" customWidth="1"/>
    <col min="4060" max="4060" width="9.140625" style="1"/>
    <col min="4061" max="4061" width="13.28515625" style="1" customWidth="1"/>
    <col min="4062" max="4062" width="12.85546875" style="1" customWidth="1"/>
    <col min="4063" max="4309" width="9.140625" style="1"/>
    <col min="4310" max="4310" width="40.140625" style="1" customWidth="1"/>
    <col min="4311" max="4311" width="9.85546875" style="1" customWidth="1"/>
    <col min="4312" max="4312" width="11.42578125" style="1" customWidth="1"/>
    <col min="4313" max="4313" width="11.140625" style="1" customWidth="1"/>
    <col min="4314" max="4314" width="15.42578125" style="1" customWidth="1"/>
    <col min="4315" max="4315" width="13.28515625" style="1" customWidth="1"/>
    <col min="4316" max="4316" width="9.140625" style="1"/>
    <col min="4317" max="4317" width="13.28515625" style="1" customWidth="1"/>
    <col min="4318" max="4318" width="12.85546875" style="1" customWidth="1"/>
    <col min="4319" max="4565" width="9.140625" style="1"/>
    <col min="4566" max="4566" width="40.140625" style="1" customWidth="1"/>
    <col min="4567" max="4567" width="9.85546875" style="1" customWidth="1"/>
    <col min="4568" max="4568" width="11.42578125" style="1" customWidth="1"/>
    <col min="4569" max="4569" width="11.140625" style="1" customWidth="1"/>
    <col min="4570" max="4570" width="15.42578125" style="1" customWidth="1"/>
    <col min="4571" max="4571" width="13.28515625" style="1" customWidth="1"/>
    <col min="4572" max="4572" width="9.140625" style="1"/>
    <col min="4573" max="4573" width="13.28515625" style="1" customWidth="1"/>
    <col min="4574" max="4574" width="12.85546875" style="1" customWidth="1"/>
    <col min="4575" max="4821" width="9.140625" style="1"/>
    <col min="4822" max="4822" width="40.140625" style="1" customWidth="1"/>
    <col min="4823" max="4823" width="9.85546875" style="1" customWidth="1"/>
    <col min="4824" max="4824" width="11.42578125" style="1" customWidth="1"/>
    <col min="4825" max="4825" width="11.140625" style="1" customWidth="1"/>
    <col min="4826" max="4826" width="15.42578125" style="1" customWidth="1"/>
    <col min="4827" max="4827" width="13.28515625" style="1" customWidth="1"/>
    <col min="4828" max="4828" width="9.140625" style="1"/>
    <col min="4829" max="4829" width="13.28515625" style="1" customWidth="1"/>
    <col min="4830" max="4830" width="12.85546875" style="1" customWidth="1"/>
    <col min="4831" max="5077" width="9.140625" style="1"/>
    <col min="5078" max="5078" width="40.140625" style="1" customWidth="1"/>
    <col min="5079" max="5079" width="9.85546875" style="1" customWidth="1"/>
    <col min="5080" max="5080" width="11.42578125" style="1" customWidth="1"/>
    <col min="5081" max="5081" width="11.140625" style="1" customWidth="1"/>
    <col min="5082" max="5082" width="15.42578125" style="1" customWidth="1"/>
    <col min="5083" max="5083" width="13.28515625" style="1" customWidth="1"/>
    <col min="5084" max="5084" width="9.140625" style="1"/>
    <col min="5085" max="5085" width="13.28515625" style="1" customWidth="1"/>
    <col min="5086" max="5086" width="12.85546875" style="1" customWidth="1"/>
    <col min="5087" max="5333" width="9.140625" style="1"/>
    <col min="5334" max="5334" width="40.140625" style="1" customWidth="1"/>
    <col min="5335" max="5335" width="9.85546875" style="1" customWidth="1"/>
    <col min="5336" max="5336" width="11.42578125" style="1" customWidth="1"/>
    <col min="5337" max="5337" width="11.140625" style="1" customWidth="1"/>
    <col min="5338" max="5338" width="15.42578125" style="1" customWidth="1"/>
    <col min="5339" max="5339" width="13.28515625" style="1" customWidth="1"/>
    <col min="5340" max="5340" width="9.140625" style="1"/>
    <col min="5341" max="5341" width="13.28515625" style="1" customWidth="1"/>
    <col min="5342" max="5342" width="12.85546875" style="1" customWidth="1"/>
    <col min="5343" max="5589" width="9.140625" style="1"/>
    <col min="5590" max="5590" width="40.140625" style="1" customWidth="1"/>
    <col min="5591" max="5591" width="9.85546875" style="1" customWidth="1"/>
    <col min="5592" max="5592" width="11.42578125" style="1" customWidth="1"/>
    <col min="5593" max="5593" width="11.140625" style="1" customWidth="1"/>
    <col min="5594" max="5594" width="15.42578125" style="1" customWidth="1"/>
    <col min="5595" max="5595" width="13.28515625" style="1" customWidth="1"/>
    <col min="5596" max="5596" width="9.140625" style="1"/>
    <col min="5597" max="5597" width="13.28515625" style="1" customWidth="1"/>
    <col min="5598" max="5598" width="12.85546875" style="1" customWidth="1"/>
    <col min="5599" max="5845" width="9.140625" style="1"/>
    <col min="5846" max="5846" width="40.140625" style="1" customWidth="1"/>
    <col min="5847" max="5847" width="9.85546875" style="1" customWidth="1"/>
    <col min="5848" max="5848" width="11.42578125" style="1" customWidth="1"/>
    <col min="5849" max="5849" width="11.140625" style="1" customWidth="1"/>
    <col min="5850" max="5850" width="15.42578125" style="1" customWidth="1"/>
    <col min="5851" max="5851" width="13.28515625" style="1" customWidth="1"/>
    <col min="5852" max="5852" width="9.140625" style="1"/>
    <col min="5853" max="5853" width="13.28515625" style="1" customWidth="1"/>
    <col min="5854" max="5854" width="12.85546875" style="1" customWidth="1"/>
    <col min="5855" max="6101" width="9.140625" style="1"/>
    <col min="6102" max="6102" width="40.140625" style="1" customWidth="1"/>
    <col min="6103" max="6103" width="9.85546875" style="1" customWidth="1"/>
    <col min="6104" max="6104" width="11.42578125" style="1" customWidth="1"/>
    <col min="6105" max="6105" width="11.140625" style="1" customWidth="1"/>
    <col min="6106" max="6106" width="15.42578125" style="1" customWidth="1"/>
    <col min="6107" max="6107" width="13.28515625" style="1" customWidth="1"/>
    <col min="6108" max="6108" width="9.140625" style="1"/>
    <col min="6109" max="6109" width="13.28515625" style="1" customWidth="1"/>
    <col min="6110" max="6110" width="12.85546875" style="1" customWidth="1"/>
    <col min="6111" max="6357" width="9.140625" style="1"/>
    <col min="6358" max="6358" width="40.140625" style="1" customWidth="1"/>
    <col min="6359" max="6359" width="9.85546875" style="1" customWidth="1"/>
    <col min="6360" max="6360" width="11.42578125" style="1" customWidth="1"/>
    <col min="6361" max="6361" width="11.140625" style="1" customWidth="1"/>
    <col min="6362" max="6362" width="15.42578125" style="1" customWidth="1"/>
    <col min="6363" max="6363" width="13.28515625" style="1" customWidth="1"/>
    <col min="6364" max="6364" width="9.140625" style="1"/>
    <col min="6365" max="6365" width="13.28515625" style="1" customWidth="1"/>
    <col min="6366" max="6366" width="12.85546875" style="1" customWidth="1"/>
    <col min="6367" max="6613" width="9.140625" style="1"/>
    <col min="6614" max="6614" width="40.140625" style="1" customWidth="1"/>
    <col min="6615" max="6615" width="9.85546875" style="1" customWidth="1"/>
    <col min="6616" max="6616" width="11.42578125" style="1" customWidth="1"/>
    <col min="6617" max="6617" width="11.140625" style="1" customWidth="1"/>
    <col min="6618" max="6618" width="15.42578125" style="1" customWidth="1"/>
    <col min="6619" max="6619" width="13.28515625" style="1" customWidth="1"/>
    <col min="6620" max="6620" width="9.140625" style="1"/>
    <col min="6621" max="6621" width="13.28515625" style="1" customWidth="1"/>
    <col min="6622" max="6622" width="12.85546875" style="1" customWidth="1"/>
    <col min="6623" max="6869" width="9.140625" style="1"/>
    <col min="6870" max="6870" width="40.140625" style="1" customWidth="1"/>
    <col min="6871" max="6871" width="9.85546875" style="1" customWidth="1"/>
    <col min="6872" max="6872" width="11.42578125" style="1" customWidth="1"/>
    <col min="6873" max="6873" width="11.140625" style="1" customWidth="1"/>
    <col min="6874" max="6874" width="15.42578125" style="1" customWidth="1"/>
    <col min="6875" max="6875" width="13.28515625" style="1" customWidth="1"/>
    <col min="6876" max="6876" width="9.140625" style="1"/>
    <col min="6877" max="6877" width="13.28515625" style="1" customWidth="1"/>
    <col min="6878" max="6878" width="12.85546875" style="1" customWidth="1"/>
    <col min="6879" max="7125" width="9.140625" style="1"/>
    <col min="7126" max="7126" width="40.140625" style="1" customWidth="1"/>
    <col min="7127" max="7127" width="9.85546875" style="1" customWidth="1"/>
    <col min="7128" max="7128" width="11.42578125" style="1" customWidth="1"/>
    <col min="7129" max="7129" width="11.140625" style="1" customWidth="1"/>
    <col min="7130" max="7130" width="15.42578125" style="1" customWidth="1"/>
    <col min="7131" max="7131" width="13.28515625" style="1" customWidth="1"/>
    <col min="7132" max="7132" width="9.140625" style="1"/>
    <col min="7133" max="7133" width="13.28515625" style="1" customWidth="1"/>
    <col min="7134" max="7134" width="12.85546875" style="1" customWidth="1"/>
    <col min="7135" max="7381" width="9.140625" style="1"/>
    <col min="7382" max="7382" width="40.140625" style="1" customWidth="1"/>
    <col min="7383" max="7383" width="9.85546875" style="1" customWidth="1"/>
    <col min="7384" max="7384" width="11.42578125" style="1" customWidth="1"/>
    <col min="7385" max="7385" width="11.140625" style="1" customWidth="1"/>
    <col min="7386" max="7386" width="15.42578125" style="1" customWidth="1"/>
    <col min="7387" max="7387" width="13.28515625" style="1" customWidth="1"/>
    <col min="7388" max="7388" width="9.140625" style="1"/>
    <col min="7389" max="7389" width="13.28515625" style="1" customWidth="1"/>
    <col min="7390" max="7390" width="12.85546875" style="1" customWidth="1"/>
    <col min="7391" max="7637" width="9.140625" style="1"/>
    <col min="7638" max="7638" width="40.140625" style="1" customWidth="1"/>
    <col min="7639" max="7639" width="9.85546875" style="1" customWidth="1"/>
    <col min="7640" max="7640" width="11.42578125" style="1" customWidth="1"/>
    <col min="7641" max="7641" width="11.140625" style="1" customWidth="1"/>
    <col min="7642" max="7642" width="15.42578125" style="1" customWidth="1"/>
    <col min="7643" max="7643" width="13.28515625" style="1" customWidth="1"/>
    <col min="7644" max="7644" width="9.140625" style="1"/>
    <col min="7645" max="7645" width="13.28515625" style="1" customWidth="1"/>
    <col min="7646" max="7646" width="12.85546875" style="1" customWidth="1"/>
    <col min="7647" max="7893" width="9.140625" style="1"/>
    <col min="7894" max="7894" width="40.140625" style="1" customWidth="1"/>
    <col min="7895" max="7895" width="9.85546875" style="1" customWidth="1"/>
    <col min="7896" max="7896" width="11.42578125" style="1" customWidth="1"/>
    <col min="7897" max="7897" width="11.140625" style="1" customWidth="1"/>
    <col min="7898" max="7898" width="15.42578125" style="1" customWidth="1"/>
    <col min="7899" max="7899" width="13.28515625" style="1" customWidth="1"/>
    <col min="7900" max="7900" width="9.140625" style="1"/>
    <col min="7901" max="7901" width="13.28515625" style="1" customWidth="1"/>
    <col min="7902" max="7902" width="12.85546875" style="1" customWidth="1"/>
    <col min="7903" max="8149" width="9.140625" style="1"/>
    <col min="8150" max="8150" width="40.140625" style="1" customWidth="1"/>
    <col min="8151" max="8151" width="9.85546875" style="1" customWidth="1"/>
    <col min="8152" max="8152" width="11.42578125" style="1" customWidth="1"/>
    <col min="8153" max="8153" width="11.140625" style="1" customWidth="1"/>
    <col min="8154" max="8154" width="15.42578125" style="1" customWidth="1"/>
    <col min="8155" max="8155" width="13.28515625" style="1" customWidth="1"/>
    <col min="8156" max="8156" width="9.140625" style="1"/>
    <col min="8157" max="8157" width="13.28515625" style="1" customWidth="1"/>
    <col min="8158" max="8158" width="12.85546875" style="1" customWidth="1"/>
    <col min="8159" max="8405" width="9.140625" style="1"/>
    <col min="8406" max="8406" width="40.140625" style="1" customWidth="1"/>
    <col min="8407" max="8407" width="9.85546875" style="1" customWidth="1"/>
    <col min="8408" max="8408" width="11.42578125" style="1" customWidth="1"/>
    <col min="8409" max="8409" width="11.140625" style="1" customWidth="1"/>
    <col min="8410" max="8410" width="15.42578125" style="1" customWidth="1"/>
    <col min="8411" max="8411" width="13.28515625" style="1" customWidth="1"/>
    <col min="8412" max="8412" width="9.140625" style="1"/>
    <col min="8413" max="8413" width="13.28515625" style="1" customWidth="1"/>
    <col min="8414" max="8414" width="12.85546875" style="1" customWidth="1"/>
    <col min="8415" max="8661" width="9.140625" style="1"/>
    <col min="8662" max="8662" width="40.140625" style="1" customWidth="1"/>
    <col min="8663" max="8663" width="9.85546875" style="1" customWidth="1"/>
    <col min="8664" max="8664" width="11.42578125" style="1" customWidth="1"/>
    <col min="8665" max="8665" width="11.140625" style="1" customWidth="1"/>
    <col min="8666" max="8666" width="15.42578125" style="1" customWidth="1"/>
    <col min="8667" max="8667" width="13.28515625" style="1" customWidth="1"/>
    <col min="8668" max="8668" width="9.140625" style="1"/>
    <col min="8669" max="8669" width="13.28515625" style="1" customWidth="1"/>
    <col min="8670" max="8670" width="12.85546875" style="1" customWidth="1"/>
    <col min="8671" max="8917" width="9.140625" style="1"/>
    <col min="8918" max="8918" width="40.140625" style="1" customWidth="1"/>
    <col min="8919" max="8919" width="9.85546875" style="1" customWidth="1"/>
    <col min="8920" max="8920" width="11.42578125" style="1" customWidth="1"/>
    <col min="8921" max="8921" width="11.140625" style="1" customWidth="1"/>
    <col min="8922" max="8922" width="15.42578125" style="1" customWidth="1"/>
    <col min="8923" max="8923" width="13.28515625" style="1" customWidth="1"/>
    <col min="8924" max="8924" width="9.140625" style="1"/>
    <col min="8925" max="8925" width="13.28515625" style="1" customWidth="1"/>
    <col min="8926" max="8926" width="12.85546875" style="1" customWidth="1"/>
    <col min="8927" max="9173" width="9.140625" style="1"/>
    <col min="9174" max="9174" width="40.140625" style="1" customWidth="1"/>
    <col min="9175" max="9175" width="9.85546875" style="1" customWidth="1"/>
    <col min="9176" max="9176" width="11.42578125" style="1" customWidth="1"/>
    <col min="9177" max="9177" width="11.140625" style="1" customWidth="1"/>
    <col min="9178" max="9178" width="15.42578125" style="1" customWidth="1"/>
    <col min="9179" max="9179" width="13.28515625" style="1" customWidth="1"/>
    <col min="9180" max="9180" width="9.140625" style="1"/>
    <col min="9181" max="9181" width="13.28515625" style="1" customWidth="1"/>
    <col min="9182" max="9182" width="12.85546875" style="1" customWidth="1"/>
    <col min="9183" max="9429" width="9.140625" style="1"/>
    <col min="9430" max="9430" width="40.140625" style="1" customWidth="1"/>
    <col min="9431" max="9431" width="9.85546875" style="1" customWidth="1"/>
    <col min="9432" max="9432" width="11.42578125" style="1" customWidth="1"/>
    <col min="9433" max="9433" width="11.140625" style="1" customWidth="1"/>
    <col min="9434" max="9434" width="15.42578125" style="1" customWidth="1"/>
    <col min="9435" max="9435" width="13.28515625" style="1" customWidth="1"/>
    <col min="9436" max="9436" width="9.140625" style="1"/>
    <col min="9437" max="9437" width="13.28515625" style="1" customWidth="1"/>
    <col min="9438" max="9438" width="12.85546875" style="1" customWidth="1"/>
    <col min="9439" max="9685" width="9.140625" style="1"/>
    <col min="9686" max="9686" width="40.140625" style="1" customWidth="1"/>
    <col min="9687" max="9687" width="9.85546875" style="1" customWidth="1"/>
    <col min="9688" max="9688" width="11.42578125" style="1" customWidth="1"/>
    <col min="9689" max="9689" width="11.140625" style="1" customWidth="1"/>
    <col min="9690" max="9690" width="15.42578125" style="1" customWidth="1"/>
    <col min="9691" max="9691" width="13.28515625" style="1" customWidth="1"/>
    <col min="9692" max="9692" width="9.140625" style="1"/>
    <col min="9693" max="9693" width="13.28515625" style="1" customWidth="1"/>
    <col min="9694" max="9694" width="12.85546875" style="1" customWidth="1"/>
    <col min="9695" max="9941" width="9.140625" style="1"/>
    <col min="9942" max="9942" width="40.140625" style="1" customWidth="1"/>
    <col min="9943" max="9943" width="9.85546875" style="1" customWidth="1"/>
    <col min="9944" max="9944" width="11.42578125" style="1" customWidth="1"/>
    <col min="9945" max="9945" width="11.140625" style="1" customWidth="1"/>
    <col min="9946" max="9946" width="15.42578125" style="1" customWidth="1"/>
    <col min="9947" max="9947" width="13.28515625" style="1" customWidth="1"/>
    <col min="9948" max="9948" width="9.140625" style="1"/>
    <col min="9949" max="9949" width="13.28515625" style="1" customWidth="1"/>
    <col min="9950" max="9950" width="12.85546875" style="1" customWidth="1"/>
    <col min="9951" max="10197" width="9.140625" style="1"/>
    <col min="10198" max="10198" width="40.140625" style="1" customWidth="1"/>
    <col min="10199" max="10199" width="9.85546875" style="1" customWidth="1"/>
    <col min="10200" max="10200" width="11.42578125" style="1" customWidth="1"/>
    <col min="10201" max="10201" width="11.140625" style="1" customWidth="1"/>
    <col min="10202" max="10202" width="15.42578125" style="1" customWidth="1"/>
    <col min="10203" max="10203" width="13.28515625" style="1" customWidth="1"/>
    <col min="10204" max="10204" width="9.140625" style="1"/>
    <col min="10205" max="10205" width="13.28515625" style="1" customWidth="1"/>
    <col min="10206" max="10206" width="12.85546875" style="1" customWidth="1"/>
    <col min="10207" max="10453" width="9.140625" style="1"/>
    <col min="10454" max="10454" width="40.140625" style="1" customWidth="1"/>
    <col min="10455" max="10455" width="9.85546875" style="1" customWidth="1"/>
    <col min="10456" max="10456" width="11.42578125" style="1" customWidth="1"/>
    <col min="10457" max="10457" width="11.140625" style="1" customWidth="1"/>
    <col min="10458" max="10458" width="15.42578125" style="1" customWidth="1"/>
    <col min="10459" max="10459" width="13.28515625" style="1" customWidth="1"/>
    <col min="10460" max="10460" width="9.140625" style="1"/>
    <col min="10461" max="10461" width="13.28515625" style="1" customWidth="1"/>
    <col min="10462" max="10462" width="12.85546875" style="1" customWidth="1"/>
    <col min="10463" max="10709" width="9.140625" style="1"/>
    <col min="10710" max="10710" width="40.140625" style="1" customWidth="1"/>
    <col min="10711" max="10711" width="9.85546875" style="1" customWidth="1"/>
    <col min="10712" max="10712" width="11.42578125" style="1" customWidth="1"/>
    <col min="10713" max="10713" width="11.140625" style="1" customWidth="1"/>
    <col min="10714" max="10714" width="15.42578125" style="1" customWidth="1"/>
    <col min="10715" max="10715" width="13.28515625" style="1" customWidth="1"/>
    <col min="10716" max="10716" width="9.140625" style="1"/>
    <col min="10717" max="10717" width="13.28515625" style="1" customWidth="1"/>
    <col min="10718" max="10718" width="12.85546875" style="1" customWidth="1"/>
    <col min="10719" max="10965" width="9.140625" style="1"/>
    <col min="10966" max="10966" width="40.140625" style="1" customWidth="1"/>
    <col min="10967" max="10967" width="9.85546875" style="1" customWidth="1"/>
    <col min="10968" max="10968" width="11.42578125" style="1" customWidth="1"/>
    <col min="10969" max="10969" width="11.140625" style="1" customWidth="1"/>
    <col min="10970" max="10970" width="15.42578125" style="1" customWidth="1"/>
    <col min="10971" max="10971" width="13.28515625" style="1" customWidth="1"/>
    <col min="10972" max="10972" width="9.140625" style="1"/>
    <col min="10973" max="10973" width="13.28515625" style="1" customWidth="1"/>
    <col min="10974" max="10974" width="12.85546875" style="1" customWidth="1"/>
    <col min="10975" max="11221" width="9.140625" style="1"/>
    <col min="11222" max="11222" width="40.140625" style="1" customWidth="1"/>
    <col min="11223" max="11223" width="9.85546875" style="1" customWidth="1"/>
    <col min="11224" max="11224" width="11.42578125" style="1" customWidth="1"/>
    <col min="11225" max="11225" width="11.140625" style="1" customWidth="1"/>
    <col min="11226" max="11226" width="15.42578125" style="1" customWidth="1"/>
    <col min="11227" max="11227" width="13.28515625" style="1" customWidth="1"/>
    <col min="11228" max="11228" width="9.140625" style="1"/>
    <col min="11229" max="11229" width="13.28515625" style="1" customWidth="1"/>
    <col min="11230" max="11230" width="12.85546875" style="1" customWidth="1"/>
    <col min="11231" max="11477" width="9.140625" style="1"/>
    <col min="11478" max="11478" width="40.140625" style="1" customWidth="1"/>
    <col min="11479" max="11479" width="9.85546875" style="1" customWidth="1"/>
    <col min="11480" max="11480" width="11.42578125" style="1" customWidth="1"/>
    <col min="11481" max="11481" width="11.140625" style="1" customWidth="1"/>
    <col min="11482" max="11482" width="15.42578125" style="1" customWidth="1"/>
    <col min="11483" max="11483" width="13.28515625" style="1" customWidth="1"/>
    <col min="11484" max="11484" width="9.140625" style="1"/>
    <col min="11485" max="11485" width="13.28515625" style="1" customWidth="1"/>
    <col min="11486" max="11486" width="12.85546875" style="1" customWidth="1"/>
    <col min="11487" max="11733" width="9.140625" style="1"/>
    <col min="11734" max="11734" width="40.140625" style="1" customWidth="1"/>
    <col min="11735" max="11735" width="9.85546875" style="1" customWidth="1"/>
    <col min="11736" max="11736" width="11.42578125" style="1" customWidth="1"/>
    <col min="11737" max="11737" width="11.140625" style="1" customWidth="1"/>
    <col min="11738" max="11738" width="15.42578125" style="1" customWidth="1"/>
    <col min="11739" max="11739" width="13.28515625" style="1" customWidth="1"/>
    <col min="11740" max="11740" width="9.140625" style="1"/>
    <col min="11741" max="11741" width="13.28515625" style="1" customWidth="1"/>
    <col min="11742" max="11742" width="12.85546875" style="1" customWidth="1"/>
    <col min="11743" max="11989" width="9.140625" style="1"/>
    <col min="11990" max="11990" width="40.140625" style="1" customWidth="1"/>
    <col min="11991" max="11991" width="9.85546875" style="1" customWidth="1"/>
    <col min="11992" max="11992" width="11.42578125" style="1" customWidth="1"/>
    <col min="11993" max="11993" width="11.140625" style="1" customWidth="1"/>
    <col min="11994" max="11994" width="15.42578125" style="1" customWidth="1"/>
    <col min="11995" max="11995" width="13.28515625" style="1" customWidth="1"/>
    <col min="11996" max="11996" width="9.140625" style="1"/>
    <col min="11997" max="11997" width="13.28515625" style="1" customWidth="1"/>
    <col min="11998" max="11998" width="12.85546875" style="1" customWidth="1"/>
    <col min="11999" max="12245" width="9.140625" style="1"/>
    <col min="12246" max="12246" width="40.140625" style="1" customWidth="1"/>
    <col min="12247" max="12247" width="9.85546875" style="1" customWidth="1"/>
    <col min="12248" max="12248" width="11.42578125" style="1" customWidth="1"/>
    <col min="12249" max="12249" width="11.140625" style="1" customWidth="1"/>
    <col min="12250" max="12250" width="15.42578125" style="1" customWidth="1"/>
    <col min="12251" max="12251" width="13.28515625" style="1" customWidth="1"/>
    <col min="12252" max="12252" width="9.140625" style="1"/>
    <col min="12253" max="12253" width="13.28515625" style="1" customWidth="1"/>
    <col min="12254" max="12254" width="12.85546875" style="1" customWidth="1"/>
    <col min="12255" max="12501" width="9.140625" style="1"/>
    <col min="12502" max="12502" width="40.140625" style="1" customWidth="1"/>
    <col min="12503" max="12503" width="9.85546875" style="1" customWidth="1"/>
    <col min="12504" max="12504" width="11.42578125" style="1" customWidth="1"/>
    <col min="12505" max="12505" width="11.140625" style="1" customWidth="1"/>
    <col min="12506" max="12506" width="15.42578125" style="1" customWidth="1"/>
    <col min="12507" max="12507" width="13.28515625" style="1" customWidth="1"/>
    <col min="12508" max="12508" width="9.140625" style="1"/>
    <col min="12509" max="12509" width="13.28515625" style="1" customWidth="1"/>
    <col min="12510" max="12510" width="12.85546875" style="1" customWidth="1"/>
    <col min="12511" max="12757" width="9.140625" style="1"/>
    <col min="12758" max="12758" width="40.140625" style="1" customWidth="1"/>
    <col min="12759" max="12759" width="9.85546875" style="1" customWidth="1"/>
    <col min="12760" max="12760" width="11.42578125" style="1" customWidth="1"/>
    <col min="12761" max="12761" width="11.140625" style="1" customWidth="1"/>
    <col min="12762" max="12762" width="15.42578125" style="1" customWidth="1"/>
    <col min="12763" max="12763" width="13.28515625" style="1" customWidth="1"/>
    <col min="12764" max="12764" width="9.140625" style="1"/>
    <col min="12765" max="12765" width="13.28515625" style="1" customWidth="1"/>
    <col min="12766" max="12766" width="12.85546875" style="1" customWidth="1"/>
    <col min="12767" max="13013" width="9.140625" style="1"/>
    <col min="13014" max="13014" width="40.140625" style="1" customWidth="1"/>
    <col min="13015" max="13015" width="9.85546875" style="1" customWidth="1"/>
    <col min="13016" max="13016" width="11.42578125" style="1" customWidth="1"/>
    <col min="13017" max="13017" width="11.140625" style="1" customWidth="1"/>
    <col min="13018" max="13018" width="15.42578125" style="1" customWidth="1"/>
    <col min="13019" max="13019" width="13.28515625" style="1" customWidth="1"/>
    <col min="13020" max="13020" width="9.140625" style="1"/>
    <col min="13021" max="13021" width="13.28515625" style="1" customWidth="1"/>
    <col min="13022" max="13022" width="12.85546875" style="1" customWidth="1"/>
    <col min="13023" max="13269" width="9.140625" style="1"/>
    <col min="13270" max="13270" width="40.140625" style="1" customWidth="1"/>
    <col min="13271" max="13271" width="9.85546875" style="1" customWidth="1"/>
    <col min="13272" max="13272" width="11.42578125" style="1" customWidth="1"/>
    <col min="13273" max="13273" width="11.140625" style="1" customWidth="1"/>
    <col min="13274" max="13274" width="15.42578125" style="1" customWidth="1"/>
    <col min="13275" max="13275" width="13.28515625" style="1" customWidth="1"/>
    <col min="13276" max="13276" width="9.140625" style="1"/>
    <col min="13277" max="13277" width="13.28515625" style="1" customWidth="1"/>
    <col min="13278" max="13278" width="12.85546875" style="1" customWidth="1"/>
    <col min="13279" max="13525" width="9.140625" style="1"/>
    <col min="13526" max="13526" width="40.140625" style="1" customWidth="1"/>
    <col min="13527" max="13527" width="9.85546875" style="1" customWidth="1"/>
    <col min="13528" max="13528" width="11.42578125" style="1" customWidth="1"/>
    <col min="13529" max="13529" width="11.140625" style="1" customWidth="1"/>
    <col min="13530" max="13530" width="15.42578125" style="1" customWidth="1"/>
    <col min="13531" max="13531" width="13.28515625" style="1" customWidth="1"/>
    <col min="13532" max="13532" width="9.140625" style="1"/>
    <col min="13533" max="13533" width="13.28515625" style="1" customWidth="1"/>
    <col min="13534" max="13534" width="12.85546875" style="1" customWidth="1"/>
    <col min="13535" max="13781" width="9.140625" style="1"/>
    <col min="13782" max="13782" width="40.140625" style="1" customWidth="1"/>
    <col min="13783" max="13783" width="9.85546875" style="1" customWidth="1"/>
    <col min="13784" max="13784" width="11.42578125" style="1" customWidth="1"/>
    <col min="13785" max="13785" width="11.140625" style="1" customWidth="1"/>
    <col min="13786" max="13786" width="15.42578125" style="1" customWidth="1"/>
    <col min="13787" max="13787" width="13.28515625" style="1" customWidth="1"/>
    <col min="13788" max="13788" width="9.140625" style="1"/>
    <col min="13789" max="13789" width="13.28515625" style="1" customWidth="1"/>
    <col min="13790" max="13790" width="12.85546875" style="1" customWidth="1"/>
    <col min="13791" max="14037" width="9.140625" style="1"/>
    <col min="14038" max="14038" width="40.140625" style="1" customWidth="1"/>
    <col min="14039" max="14039" width="9.85546875" style="1" customWidth="1"/>
    <col min="14040" max="14040" width="11.42578125" style="1" customWidth="1"/>
    <col min="14041" max="14041" width="11.140625" style="1" customWidth="1"/>
    <col min="14042" max="14042" width="15.42578125" style="1" customWidth="1"/>
    <col min="14043" max="14043" width="13.28515625" style="1" customWidth="1"/>
    <col min="14044" max="14044" width="9.140625" style="1"/>
    <col min="14045" max="14045" width="13.28515625" style="1" customWidth="1"/>
    <col min="14046" max="14046" width="12.85546875" style="1" customWidth="1"/>
    <col min="14047" max="14293" width="9.140625" style="1"/>
    <col min="14294" max="14294" width="40.140625" style="1" customWidth="1"/>
    <col min="14295" max="14295" width="9.85546875" style="1" customWidth="1"/>
    <col min="14296" max="14296" width="11.42578125" style="1" customWidth="1"/>
    <col min="14297" max="14297" width="11.140625" style="1" customWidth="1"/>
    <col min="14298" max="14298" width="15.42578125" style="1" customWidth="1"/>
    <col min="14299" max="14299" width="13.28515625" style="1" customWidth="1"/>
    <col min="14300" max="14300" width="9.140625" style="1"/>
    <col min="14301" max="14301" width="13.28515625" style="1" customWidth="1"/>
    <col min="14302" max="14302" width="12.85546875" style="1" customWidth="1"/>
    <col min="14303" max="14549" width="9.140625" style="1"/>
    <col min="14550" max="14550" width="40.140625" style="1" customWidth="1"/>
    <col min="14551" max="14551" width="9.85546875" style="1" customWidth="1"/>
    <col min="14552" max="14552" width="11.42578125" style="1" customWidth="1"/>
    <col min="14553" max="14553" width="11.140625" style="1" customWidth="1"/>
    <col min="14554" max="14554" width="15.42578125" style="1" customWidth="1"/>
    <col min="14555" max="14555" width="13.28515625" style="1" customWidth="1"/>
    <col min="14556" max="14556" width="9.140625" style="1"/>
    <col min="14557" max="14557" width="13.28515625" style="1" customWidth="1"/>
    <col min="14558" max="14558" width="12.85546875" style="1" customWidth="1"/>
    <col min="14559" max="14805" width="9.140625" style="1"/>
    <col min="14806" max="14806" width="40.140625" style="1" customWidth="1"/>
    <col min="14807" max="14807" width="9.85546875" style="1" customWidth="1"/>
    <col min="14808" max="14808" width="11.42578125" style="1" customWidth="1"/>
    <col min="14809" max="14809" width="11.140625" style="1" customWidth="1"/>
    <col min="14810" max="14810" width="15.42578125" style="1" customWidth="1"/>
    <col min="14811" max="14811" width="13.28515625" style="1" customWidth="1"/>
    <col min="14812" max="14812" width="9.140625" style="1"/>
    <col min="14813" max="14813" width="13.28515625" style="1" customWidth="1"/>
    <col min="14814" max="14814" width="12.85546875" style="1" customWidth="1"/>
    <col min="14815" max="15061" width="9.140625" style="1"/>
    <col min="15062" max="15062" width="40.140625" style="1" customWidth="1"/>
    <col min="15063" max="15063" width="9.85546875" style="1" customWidth="1"/>
    <col min="15064" max="15064" width="11.42578125" style="1" customWidth="1"/>
    <col min="15065" max="15065" width="11.140625" style="1" customWidth="1"/>
    <col min="15066" max="15066" width="15.42578125" style="1" customWidth="1"/>
    <col min="15067" max="15067" width="13.28515625" style="1" customWidth="1"/>
    <col min="15068" max="15068" width="9.140625" style="1"/>
    <col min="15069" max="15069" width="13.28515625" style="1" customWidth="1"/>
    <col min="15070" max="15070" width="12.85546875" style="1" customWidth="1"/>
    <col min="15071" max="15317" width="9.140625" style="1"/>
    <col min="15318" max="15318" width="40.140625" style="1" customWidth="1"/>
    <col min="15319" max="15319" width="9.85546875" style="1" customWidth="1"/>
    <col min="15320" max="15320" width="11.42578125" style="1" customWidth="1"/>
    <col min="15321" max="15321" width="11.140625" style="1" customWidth="1"/>
    <col min="15322" max="15322" width="15.42578125" style="1" customWidth="1"/>
    <col min="15323" max="15323" width="13.28515625" style="1" customWidth="1"/>
    <col min="15324" max="15324" width="9.140625" style="1"/>
    <col min="15325" max="15325" width="13.28515625" style="1" customWidth="1"/>
    <col min="15326" max="15326" width="12.85546875" style="1" customWidth="1"/>
    <col min="15327" max="15573" width="9.140625" style="1"/>
    <col min="15574" max="15574" width="40.140625" style="1" customWidth="1"/>
    <col min="15575" max="15575" width="9.85546875" style="1" customWidth="1"/>
    <col min="15576" max="15576" width="11.42578125" style="1" customWidth="1"/>
    <col min="15577" max="15577" width="11.140625" style="1" customWidth="1"/>
    <col min="15578" max="15578" width="15.42578125" style="1" customWidth="1"/>
    <col min="15579" max="15579" width="13.28515625" style="1" customWidth="1"/>
    <col min="15580" max="15580" width="9.140625" style="1"/>
    <col min="15581" max="15581" width="13.28515625" style="1" customWidth="1"/>
    <col min="15582" max="15582" width="12.85546875" style="1" customWidth="1"/>
    <col min="15583" max="15829" width="9.140625" style="1"/>
    <col min="15830" max="15830" width="40.140625" style="1" customWidth="1"/>
    <col min="15831" max="15831" width="9.85546875" style="1" customWidth="1"/>
    <col min="15832" max="15832" width="11.42578125" style="1" customWidth="1"/>
    <col min="15833" max="15833" width="11.140625" style="1" customWidth="1"/>
    <col min="15834" max="15834" width="15.42578125" style="1" customWidth="1"/>
    <col min="15835" max="15835" width="13.28515625" style="1" customWidth="1"/>
    <col min="15836" max="15836" width="9.140625" style="1"/>
    <col min="15837" max="15837" width="13.28515625" style="1" customWidth="1"/>
    <col min="15838" max="15838" width="12.85546875" style="1" customWidth="1"/>
    <col min="15839" max="16085" width="9.140625" style="1"/>
    <col min="16086" max="16086" width="40.140625" style="1" customWidth="1"/>
    <col min="16087" max="16087" width="9.85546875" style="1" customWidth="1"/>
    <col min="16088" max="16088" width="11.42578125" style="1" customWidth="1"/>
    <col min="16089" max="16089" width="11.140625" style="1" customWidth="1"/>
    <col min="16090" max="16090" width="15.42578125" style="1" customWidth="1"/>
    <col min="16091" max="16091" width="13.28515625" style="1" customWidth="1"/>
    <col min="16092" max="16092" width="9.140625" style="1"/>
    <col min="16093" max="16093" width="13.28515625" style="1" customWidth="1"/>
    <col min="16094" max="16094" width="12.85546875" style="1" customWidth="1"/>
    <col min="16095" max="16384" width="9.140625" style="1"/>
  </cols>
  <sheetData>
    <row r="1" spans="1:9" ht="105.75" customHeight="1" x14ac:dyDescent="0.2">
      <c r="A1" s="105"/>
      <c r="B1" s="105"/>
      <c r="C1" s="105"/>
      <c r="D1" s="105"/>
      <c r="E1" s="105"/>
      <c r="F1" s="105"/>
      <c r="G1" s="105"/>
      <c r="H1" s="105"/>
      <c r="I1" s="105"/>
    </row>
    <row r="2" spans="1:9" s="3" customFormat="1" ht="59.25" customHeight="1" x14ac:dyDescent="0.25">
      <c r="A2" s="2" t="s">
        <v>0</v>
      </c>
      <c r="B2" s="106" t="s">
        <v>1</v>
      </c>
      <c r="C2" s="107"/>
      <c r="D2" s="107"/>
      <c r="E2" s="107"/>
      <c r="F2" s="107"/>
      <c r="G2" s="107"/>
      <c r="H2" s="107"/>
      <c r="I2" s="108"/>
    </row>
    <row r="3" spans="1:9" s="4" customFormat="1" ht="15.75" x14ac:dyDescent="0.2">
      <c r="A3" s="120" t="s">
        <v>106</v>
      </c>
    </row>
    <row r="4" spans="1:9" s="119" customFormat="1" ht="16.5" thickBot="1" x14ac:dyDescent="0.3">
      <c r="A4" s="118" t="s">
        <v>111</v>
      </c>
    </row>
    <row r="5" spans="1:9" s="5" customFormat="1" ht="15.75" x14ac:dyDescent="0.25">
      <c r="A5" s="101" t="s">
        <v>2</v>
      </c>
      <c r="B5" s="110" t="s">
        <v>3</v>
      </c>
      <c r="C5" s="112" t="s">
        <v>4</v>
      </c>
      <c r="D5" s="113"/>
      <c r="E5" s="113"/>
      <c r="F5" s="114"/>
      <c r="G5" s="112" t="s">
        <v>5</v>
      </c>
      <c r="H5" s="113"/>
      <c r="I5" s="114"/>
    </row>
    <row r="6" spans="1:9" s="5" customFormat="1" ht="48.75" thickBot="1" x14ac:dyDescent="0.3">
      <c r="A6" s="109"/>
      <c r="B6" s="111"/>
      <c r="C6" s="6" t="s">
        <v>6</v>
      </c>
      <c r="D6" s="7" t="s">
        <v>7</v>
      </c>
      <c r="E6" s="7" t="s">
        <v>8</v>
      </c>
      <c r="F6" s="8" t="s">
        <v>9</v>
      </c>
      <c r="G6" s="9" t="s">
        <v>10</v>
      </c>
      <c r="H6" s="7" t="s">
        <v>11</v>
      </c>
      <c r="I6" s="8" t="s">
        <v>12</v>
      </c>
    </row>
    <row r="7" spans="1:9" s="14" customFormat="1" ht="12.75" customHeight="1" thickBot="1" x14ac:dyDescent="0.3">
      <c r="A7" s="10">
        <v>1</v>
      </c>
      <c r="B7" s="11">
        <v>2</v>
      </c>
      <c r="C7" s="12">
        <v>3</v>
      </c>
      <c r="D7" s="13">
        <v>4</v>
      </c>
      <c r="E7" s="13">
        <v>5</v>
      </c>
      <c r="F7" s="11">
        <v>6</v>
      </c>
      <c r="G7" s="10" t="s">
        <v>13</v>
      </c>
      <c r="H7" s="13" t="s">
        <v>14</v>
      </c>
      <c r="I7" s="11" t="s">
        <v>15</v>
      </c>
    </row>
    <row r="8" spans="1:9" s="15" customFormat="1" ht="17.25" customHeight="1" thickBot="1" x14ac:dyDescent="0.3">
      <c r="A8" s="60" t="s">
        <v>16</v>
      </c>
      <c r="B8" s="61"/>
      <c r="C8" s="62">
        <f>C9+C11+C19+C26+C29</f>
        <v>18131</v>
      </c>
      <c r="D8" s="63">
        <f t="shared" ref="D8:F8" si="0">D9+D11+D19+D26+D29</f>
        <v>9906</v>
      </c>
      <c r="E8" s="63">
        <f t="shared" si="0"/>
        <v>4132</v>
      </c>
      <c r="F8" s="64">
        <f t="shared" si="0"/>
        <v>4093</v>
      </c>
      <c r="G8" s="65">
        <f>D8/$C8</f>
        <v>0.54635706800507422</v>
      </c>
      <c r="H8" s="66">
        <f t="shared" ref="H8:I30" si="1">E8/$C8</f>
        <v>0.22789697203684298</v>
      </c>
      <c r="I8" s="67">
        <f t="shared" si="1"/>
        <v>0.22574595995808283</v>
      </c>
    </row>
    <row r="9" spans="1:9" s="15" customFormat="1" ht="15.75" x14ac:dyDescent="0.25">
      <c r="A9" s="68" t="s">
        <v>17</v>
      </c>
      <c r="B9" s="69"/>
      <c r="C9" s="70">
        <f>D9+E9+F9</f>
        <v>1605</v>
      </c>
      <c r="D9" s="70">
        <f>SUM(D10)</f>
        <v>484</v>
      </c>
      <c r="E9" s="70">
        <f t="shared" ref="E9:F9" si="2">SUM(E10)</f>
        <v>530</v>
      </c>
      <c r="F9" s="97">
        <f t="shared" si="2"/>
        <v>591</v>
      </c>
      <c r="G9" s="71">
        <f t="shared" ref="G9:G29" si="3">D9/$C9</f>
        <v>0.30155763239875388</v>
      </c>
      <c r="H9" s="72">
        <f t="shared" si="1"/>
        <v>0.33021806853582553</v>
      </c>
      <c r="I9" s="73">
        <f t="shared" si="1"/>
        <v>0.36822429906542054</v>
      </c>
    </row>
    <row r="10" spans="1:9" s="16" customFormat="1" ht="16.5" thickBot="1" x14ac:dyDescent="0.3">
      <c r="A10" s="74" t="s">
        <v>18</v>
      </c>
      <c r="B10" s="75" t="s">
        <v>19</v>
      </c>
      <c r="C10" s="76">
        <f t="shared" ref="C10:C30" si="4">D10+E10+F10</f>
        <v>1605</v>
      </c>
      <c r="D10" s="77">
        <v>484</v>
      </c>
      <c r="E10" s="77">
        <v>530</v>
      </c>
      <c r="F10" s="78">
        <v>591</v>
      </c>
      <c r="G10" s="79">
        <f t="shared" si="3"/>
        <v>0.30155763239875388</v>
      </c>
      <c r="H10" s="80">
        <f t="shared" si="1"/>
        <v>0.33021806853582553</v>
      </c>
      <c r="I10" s="81">
        <f t="shared" si="1"/>
        <v>0.36822429906542054</v>
      </c>
    </row>
    <row r="11" spans="1:9" s="16" customFormat="1" ht="15.75" x14ac:dyDescent="0.25">
      <c r="A11" s="82" t="s">
        <v>20</v>
      </c>
      <c r="B11" s="83"/>
      <c r="C11" s="84">
        <f t="shared" si="4"/>
        <v>5584</v>
      </c>
      <c r="D11" s="85">
        <f>SUM(D12:D18)</f>
        <v>3431</v>
      </c>
      <c r="E11" s="85">
        <f t="shared" ref="E11:F11" si="5">SUM(E12:E18)</f>
        <v>997</v>
      </c>
      <c r="F11" s="98">
        <f t="shared" si="5"/>
        <v>1156</v>
      </c>
      <c r="G11" s="86">
        <f t="shared" si="3"/>
        <v>0.61443409742120347</v>
      </c>
      <c r="H11" s="87">
        <f t="shared" si="1"/>
        <v>0.17854584527220629</v>
      </c>
      <c r="I11" s="88">
        <f t="shared" si="1"/>
        <v>0.20702005730659026</v>
      </c>
    </row>
    <row r="12" spans="1:9" s="15" customFormat="1" ht="15.75" x14ac:dyDescent="0.25">
      <c r="A12" s="74" t="s">
        <v>21</v>
      </c>
      <c r="B12" s="75" t="s">
        <v>22</v>
      </c>
      <c r="C12" s="76">
        <f t="shared" si="4"/>
        <v>752</v>
      </c>
      <c r="D12" s="77">
        <v>535</v>
      </c>
      <c r="E12" s="77">
        <v>85</v>
      </c>
      <c r="F12" s="78">
        <v>132</v>
      </c>
      <c r="G12" s="79">
        <f t="shared" si="3"/>
        <v>0.71143617021276595</v>
      </c>
      <c r="H12" s="80">
        <f t="shared" si="1"/>
        <v>0.11303191489361702</v>
      </c>
      <c r="I12" s="81">
        <f t="shared" si="1"/>
        <v>0.17553191489361702</v>
      </c>
    </row>
    <row r="13" spans="1:9" s="16" customFormat="1" ht="15.75" x14ac:dyDescent="0.25">
      <c r="A13" s="74" t="s">
        <v>23</v>
      </c>
      <c r="B13" s="75" t="s">
        <v>24</v>
      </c>
      <c r="C13" s="76">
        <f t="shared" si="4"/>
        <v>964</v>
      </c>
      <c r="D13" s="77">
        <v>567</v>
      </c>
      <c r="E13" s="77">
        <v>261</v>
      </c>
      <c r="F13" s="78">
        <v>136</v>
      </c>
      <c r="G13" s="79">
        <f t="shared" si="3"/>
        <v>0.58817427385892118</v>
      </c>
      <c r="H13" s="80">
        <f t="shared" si="1"/>
        <v>0.27074688796680496</v>
      </c>
      <c r="I13" s="81">
        <f t="shared" si="1"/>
        <v>0.14107883817427386</v>
      </c>
    </row>
    <row r="14" spans="1:9" s="16" customFormat="1" ht="15.75" x14ac:dyDescent="0.25">
      <c r="A14" s="74" t="s">
        <v>25</v>
      </c>
      <c r="B14" s="75" t="s">
        <v>26</v>
      </c>
      <c r="C14" s="76">
        <f t="shared" si="4"/>
        <v>671</v>
      </c>
      <c r="D14" s="77">
        <v>367</v>
      </c>
      <c r="E14" s="77">
        <v>102</v>
      </c>
      <c r="F14" s="78">
        <v>202</v>
      </c>
      <c r="G14" s="79">
        <f t="shared" si="3"/>
        <v>0.5469448584202683</v>
      </c>
      <c r="H14" s="80">
        <f t="shared" si="1"/>
        <v>0.15201192250372578</v>
      </c>
      <c r="I14" s="81">
        <f t="shared" si="1"/>
        <v>0.30104321907600595</v>
      </c>
    </row>
    <row r="15" spans="1:9" s="16" customFormat="1" ht="15.75" x14ac:dyDescent="0.25">
      <c r="A15" s="74" t="s">
        <v>27</v>
      </c>
      <c r="B15" s="75" t="s">
        <v>28</v>
      </c>
      <c r="C15" s="76">
        <f t="shared" si="4"/>
        <v>1043</v>
      </c>
      <c r="D15" s="77">
        <v>735</v>
      </c>
      <c r="E15" s="77">
        <v>103</v>
      </c>
      <c r="F15" s="78">
        <v>205</v>
      </c>
      <c r="G15" s="79">
        <f t="shared" si="3"/>
        <v>0.70469798657718119</v>
      </c>
      <c r="H15" s="80">
        <f t="shared" si="1"/>
        <v>9.8753595397890706E-2</v>
      </c>
      <c r="I15" s="81">
        <f t="shared" si="1"/>
        <v>0.19654841802492809</v>
      </c>
    </row>
    <row r="16" spans="1:9" s="16" customFormat="1" ht="15.75" x14ac:dyDescent="0.25">
      <c r="A16" s="74" t="s">
        <v>29</v>
      </c>
      <c r="B16" s="75" t="s">
        <v>30</v>
      </c>
      <c r="C16" s="76">
        <f t="shared" si="4"/>
        <v>483</v>
      </c>
      <c r="D16" s="77">
        <v>365</v>
      </c>
      <c r="E16" s="77">
        <v>40</v>
      </c>
      <c r="F16" s="78">
        <v>78</v>
      </c>
      <c r="G16" s="79">
        <f t="shared" si="3"/>
        <v>0.75569358178053825</v>
      </c>
      <c r="H16" s="80">
        <f t="shared" si="1"/>
        <v>8.2815734989648032E-2</v>
      </c>
      <c r="I16" s="81">
        <f t="shared" si="1"/>
        <v>0.16149068322981366</v>
      </c>
    </row>
    <row r="17" spans="1:9" s="16" customFormat="1" ht="15.75" x14ac:dyDescent="0.25">
      <c r="A17" s="74" t="s">
        <v>31</v>
      </c>
      <c r="B17" s="75" t="s">
        <v>32</v>
      </c>
      <c r="C17" s="76">
        <f t="shared" si="4"/>
        <v>1122</v>
      </c>
      <c r="D17" s="77">
        <v>548</v>
      </c>
      <c r="E17" s="77">
        <v>283</v>
      </c>
      <c r="F17" s="78">
        <v>291</v>
      </c>
      <c r="G17" s="79">
        <f t="shared" si="3"/>
        <v>0.48841354723707664</v>
      </c>
      <c r="H17" s="80">
        <f t="shared" si="1"/>
        <v>0.2522281639928699</v>
      </c>
      <c r="I17" s="81">
        <f t="shared" si="1"/>
        <v>0.25935828877005346</v>
      </c>
    </row>
    <row r="18" spans="1:9" s="16" customFormat="1" ht="16.5" thickBot="1" x14ac:dyDescent="0.3">
      <c r="A18" s="89" t="s">
        <v>33</v>
      </c>
      <c r="B18" s="90" t="s">
        <v>34</v>
      </c>
      <c r="C18" s="76">
        <f t="shared" si="4"/>
        <v>549</v>
      </c>
      <c r="D18" s="77">
        <v>314</v>
      </c>
      <c r="E18" s="77">
        <v>123</v>
      </c>
      <c r="F18" s="78">
        <v>112</v>
      </c>
      <c r="G18" s="79">
        <f t="shared" si="3"/>
        <v>0.57194899817850642</v>
      </c>
      <c r="H18" s="80">
        <f t="shared" si="1"/>
        <v>0.22404371584699453</v>
      </c>
      <c r="I18" s="81">
        <f t="shared" si="1"/>
        <v>0.2040072859744991</v>
      </c>
    </row>
    <row r="19" spans="1:9" s="16" customFormat="1" ht="15.75" x14ac:dyDescent="0.25">
      <c r="A19" s="82" t="s">
        <v>35</v>
      </c>
      <c r="B19" s="83"/>
      <c r="C19" s="84">
        <f t="shared" si="4"/>
        <v>3693</v>
      </c>
      <c r="D19" s="85">
        <f>SUM(D20:D25)</f>
        <v>2487</v>
      </c>
      <c r="E19" s="85">
        <f t="shared" ref="E19:F19" si="6">SUM(E20:E25)</f>
        <v>474</v>
      </c>
      <c r="F19" s="98">
        <f t="shared" si="6"/>
        <v>732</v>
      </c>
      <c r="G19" s="86">
        <f t="shared" si="3"/>
        <v>0.67343623070674252</v>
      </c>
      <c r="H19" s="87">
        <f t="shared" si="1"/>
        <v>0.12835093419983754</v>
      </c>
      <c r="I19" s="88">
        <f t="shared" si="1"/>
        <v>0.19821283509341997</v>
      </c>
    </row>
    <row r="20" spans="1:9" s="15" customFormat="1" ht="15.75" x14ac:dyDescent="0.25">
      <c r="A20" s="74" t="s">
        <v>36</v>
      </c>
      <c r="B20" s="75" t="s">
        <v>37</v>
      </c>
      <c r="C20" s="76">
        <f t="shared" si="4"/>
        <v>242</v>
      </c>
      <c r="D20" s="77">
        <v>167</v>
      </c>
      <c r="E20" s="77">
        <v>23</v>
      </c>
      <c r="F20" s="78">
        <v>52</v>
      </c>
      <c r="G20" s="79">
        <f t="shared" si="3"/>
        <v>0.69008264462809921</v>
      </c>
      <c r="H20" s="80">
        <f t="shared" si="1"/>
        <v>9.5041322314049589E-2</v>
      </c>
      <c r="I20" s="81">
        <f t="shared" si="1"/>
        <v>0.21487603305785125</v>
      </c>
    </row>
    <row r="21" spans="1:9" s="16" customFormat="1" ht="15.75" x14ac:dyDescent="0.25">
      <c r="A21" s="74" t="s">
        <v>38</v>
      </c>
      <c r="B21" s="75" t="s">
        <v>39</v>
      </c>
      <c r="C21" s="76">
        <f t="shared" si="4"/>
        <v>502</v>
      </c>
      <c r="D21" s="77">
        <v>373</v>
      </c>
      <c r="E21" s="77">
        <v>68</v>
      </c>
      <c r="F21" s="78">
        <v>61</v>
      </c>
      <c r="G21" s="79">
        <f t="shared" si="3"/>
        <v>0.74302788844621515</v>
      </c>
      <c r="H21" s="80">
        <f t="shared" si="1"/>
        <v>0.13545816733067728</v>
      </c>
      <c r="I21" s="81">
        <f t="shared" si="1"/>
        <v>0.12151394422310757</v>
      </c>
    </row>
    <row r="22" spans="1:9" s="16" customFormat="1" ht="15.75" x14ac:dyDescent="0.25">
      <c r="A22" s="74" t="s">
        <v>40</v>
      </c>
      <c r="B22" s="75" t="s">
        <v>41</v>
      </c>
      <c r="C22" s="76">
        <f t="shared" si="4"/>
        <v>1677</v>
      </c>
      <c r="D22" s="77">
        <v>1127</v>
      </c>
      <c r="E22" s="77">
        <v>217</v>
      </c>
      <c r="F22" s="78">
        <v>333</v>
      </c>
      <c r="G22" s="79">
        <f t="shared" si="3"/>
        <v>0.67203339296362552</v>
      </c>
      <c r="H22" s="80">
        <f t="shared" si="1"/>
        <v>0.12939773404889685</v>
      </c>
      <c r="I22" s="81">
        <f t="shared" si="1"/>
        <v>0.19856887298747763</v>
      </c>
    </row>
    <row r="23" spans="1:9" s="16" customFormat="1" ht="15.75" x14ac:dyDescent="0.25">
      <c r="A23" s="74" t="s">
        <v>42</v>
      </c>
      <c r="B23" s="75" t="s">
        <v>43</v>
      </c>
      <c r="C23" s="76">
        <f t="shared" si="4"/>
        <v>489</v>
      </c>
      <c r="D23" s="77">
        <v>312</v>
      </c>
      <c r="E23" s="77">
        <v>77</v>
      </c>
      <c r="F23" s="78">
        <v>100</v>
      </c>
      <c r="G23" s="79">
        <f t="shared" si="3"/>
        <v>0.6380368098159509</v>
      </c>
      <c r="H23" s="80">
        <f>E23/$C23</f>
        <v>0.15746421267893659</v>
      </c>
      <c r="I23" s="81">
        <f t="shared" si="1"/>
        <v>0.20449897750511248</v>
      </c>
    </row>
    <row r="24" spans="1:9" s="16" customFormat="1" ht="15.75" x14ac:dyDescent="0.25">
      <c r="A24" s="74" t="s">
        <v>44</v>
      </c>
      <c r="B24" s="75" t="s">
        <v>45</v>
      </c>
      <c r="C24" s="76">
        <f t="shared" si="4"/>
        <v>318</v>
      </c>
      <c r="D24" s="77">
        <v>216</v>
      </c>
      <c r="E24" s="77">
        <v>32</v>
      </c>
      <c r="F24" s="78">
        <v>70</v>
      </c>
      <c r="G24" s="79">
        <f t="shared" si="3"/>
        <v>0.67924528301886788</v>
      </c>
      <c r="H24" s="80">
        <f t="shared" si="1"/>
        <v>0.10062893081761007</v>
      </c>
      <c r="I24" s="81">
        <f t="shared" si="1"/>
        <v>0.22012578616352202</v>
      </c>
    </row>
    <row r="25" spans="1:9" s="16" customFormat="1" ht="16.5" thickBot="1" x14ac:dyDescent="0.3">
      <c r="A25" s="74" t="s">
        <v>46</v>
      </c>
      <c r="B25" s="75" t="s">
        <v>47</v>
      </c>
      <c r="C25" s="76">
        <f t="shared" si="4"/>
        <v>465</v>
      </c>
      <c r="D25" s="77">
        <v>292</v>
      </c>
      <c r="E25" s="77">
        <v>57</v>
      </c>
      <c r="F25" s="78">
        <v>116</v>
      </c>
      <c r="G25" s="79">
        <f t="shared" si="3"/>
        <v>0.6279569892473118</v>
      </c>
      <c r="H25" s="80">
        <f t="shared" si="1"/>
        <v>0.12258064516129032</v>
      </c>
      <c r="I25" s="81">
        <f t="shared" si="1"/>
        <v>0.24946236559139784</v>
      </c>
    </row>
    <row r="26" spans="1:9" s="16" customFormat="1" ht="15.75" x14ac:dyDescent="0.25">
      <c r="A26" s="82" t="s">
        <v>35</v>
      </c>
      <c r="B26" s="83"/>
      <c r="C26" s="84">
        <f t="shared" si="4"/>
        <v>1410</v>
      </c>
      <c r="D26" s="85">
        <f>SUM(D27:D28)</f>
        <v>774</v>
      </c>
      <c r="E26" s="85">
        <f t="shared" ref="E26:F26" si="7">SUM(E27:E28)</f>
        <v>273</v>
      </c>
      <c r="F26" s="98">
        <f t="shared" si="7"/>
        <v>363</v>
      </c>
      <c r="G26" s="86">
        <f t="shared" si="3"/>
        <v>0.54893617021276597</v>
      </c>
      <c r="H26" s="87">
        <f t="shared" si="1"/>
        <v>0.19361702127659575</v>
      </c>
      <c r="I26" s="88">
        <f t="shared" si="1"/>
        <v>0.25744680851063828</v>
      </c>
    </row>
    <row r="27" spans="1:9" s="16" customFormat="1" ht="15.75" x14ac:dyDescent="0.25">
      <c r="A27" s="74" t="s">
        <v>48</v>
      </c>
      <c r="B27" s="75" t="s">
        <v>49</v>
      </c>
      <c r="C27" s="76">
        <f t="shared" si="4"/>
        <v>358</v>
      </c>
      <c r="D27" s="77">
        <v>178</v>
      </c>
      <c r="E27" s="77">
        <v>74</v>
      </c>
      <c r="F27" s="78">
        <v>106</v>
      </c>
      <c r="G27" s="79">
        <f t="shared" si="3"/>
        <v>0.4972067039106145</v>
      </c>
      <c r="H27" s="80">
        <f t="shared" si="1"/>
        <v>0.20670391061452514</v>
      </c>
      <c r="I27" s="81">
        <f t="shared" si="1"/>
        <v>0.29608938547486036</v>
      </c>
    </row>
    <row r="28" spans="1:9" s="16" customFormat="1" ht="16.5" thickBot="1" x14ac:dyDescent="0.3">
      <c r="A28" s="89" t="s">
        <v>50</v>
      </c>
      <c r="B28" s="90" t="s">
        <v>51</v>
      </c>
      <c r="C28" s="76">
        <f t="shared" si="4"/>
        <v>1052</v>
      </c>
      <c r="D28" s="77">
        <v>596</v>
      </c>
      <c r="E28" s="77">
        <v>199</v>
      </c>
      <c r="F28" s="78">
        <v>257</v>
      </c>
      <c r="G28" s="79">
        <f t="shared" si="3"/>
        <v>0.56653992395437258</v>
      </c>
      <c r="H28" s="80">
        <f t="shared" si="1"/>
        <v>0.18916349809885932</v>
      </c>
      <c r="I28" s="81">
        <f t="shared" si="1"/>
        <v>0.24429657794676807</v>
      </c>
    </row>
    <row r="29" spans="1:9" s="16" customFormat="1" ht="15.75" x14ac:dyDescent="0.25">
      <c r="A29" s="82" t="s">
        <v>52</v>
      </c>
      <c r="B29" s="83"/>
      <c r="C29" s="84">
        <f t="shared" si="4"/>
        <v>5839</v>
      </c>
      <c r="D29" s="85">
        <f>SUM(D30)</f>
        <v>2730</v>
      </c>
      <c r="E29" s="85">
        <f t="shared" ref="E29:F29" si="8">SUM(E30)</f>
        <v>1858</v>
      </c>
      <c r="F29" s="98">
        <f t="shared" si="8"/>
        <v>1251</v>
      </c>
      <c r="G29" s="86">
        <f t="shared" si="3"/>
        <v>0.46754581263915052</v>
      </c>
      <c r="H29" s="87">
        <f t="shared" si="1"/>
        <v>0.31820517211851346</v>
      </c>
      <c r="I29" s="88">
        <f t="shared" si="1"/>
        <v>0.21424901524233603</v>
      </c>
    </row>
    <row r="30" spans="1:9" s="16" customFormat="1" ht="16.5" thickBot="1" x14ac:dyDescent="0.3">
      <c r="A30" s="89" t="s">
        <v>53</v>
      </c>
      <c r="B30" s="90" t="s">
        <v>54</v>
      </c>
      <c r="C30" s="91">
        <f t="shared" si="4"/>
        <v>5839</v>
      </c>
      <c r="D30" s="92">
        <v>2730</v>
      </c>
      <c r="E30" s="92">
        <v>1858</v>
      </c>
      <c r="F30" s="93">
        <v>1251</v>
      </c>
      <c r="G30" s="94">
        <f>D30/$C30</f>
        <v>0.46754581263915052</v>
      </c>
      <c r="H30" s="95">
        <f t="shared" si="1"/>
        <v>0.31820517211851346</v>
      </c>
      <c r="I30" s="96">
        <f t="shared" si="1"/>
        <v>0.21424901524233603</v>
      </c>
    </row>
    <row r="31" spans="1:9" s="15" customFormat="1" ht="15.75" x14ac:dyDescent="0.25">
      <c r="A31" s="16"/>
      <c r="B31" s="16"/>
      <c r="C31" s="17"/>
      <c r="D31" s="16"/>
      <c r="E31" s="16"/>
      <c r="F31" s="16"/>
      <c r="G31" s="16"/>
      <c r="H31" s="16"/>
      <c r="I31" s="16"/>
    </row>
    <row r="32" spans="1:9" s="15" customFormat="1" ht="15.75" x14ac:dyDescent="0.25">
      <c r="A32" s="18" t="s">
        <v>55</v>
      </c>
      <c r="B32" s="16"/>
      <c r="C32" s="16"/>
      <c r="D32" s="16"/>
      <c r="E32" s="16"/>
      <c r="F32" s="16"/>
      <c r="G32" s="16"/>
      <c r="H32" s="16"/>
      <c r="I32" s="16"/>
    </row>
    <row r="33" spans="1:9" s="16" customFormat="1" ht="15.75" x14ac:dyDescent="0.25">
      <c r="A33" s="18" t="s">
        <v>56</v>
      </c>
    </row>
    <row r="34" spans="1:9" s="16" customFormat="1" ht="15.75" x14ac:dyDescent="0.25">
      <c r="A34" s="19" t="s">
        <v>57</v>
      </c>
      <c r="B34" s="20"/>
      <c r="C34" s="15"/>
    </row>
    <row r="35" spans="1:9" s="16" customFormat="1" ht="15.75" x14ac:dyDescent="0.25">
      <c r="A35" s="19" t="s">
        <v>58</v>
      </c>
      <c r="B35" s="20"/>
      <c r="C35" s="15"/>
    </row>
    <row r="36" spans="1:9" s="16" customFormat="1" ht="15.75" x14ac:dyDescent="0.25">
      <c r="A36" s="18" t="s">
        <v>59</v>
      </c>
      <c r="C36" s="15"/>
    </row>
    <row r="37" spans="1:9" s="16" customFormat="1" ht="15.75" x14ac:dyDescent="0.25">
      <c r="A37" s="19" t="s">
        <v>60</v>
      </c>
      <c r="B37" s="20"/>
      <c r="C37" s="15"/>
    </row>
    <row r="38" spans="1:9" s="16" customFormat="1" ht="15.75" x14ac:dyDescent="0.25">
      <c r="A38" s="19" t="s">
        <v>61</v>
      </c>
      <c r="B38" s="20"/>
      <c r="C38" s="15"/>
    </row>
    <row r="39" spans="1:9" s="16" customFormat="1" ht="15.75" x14ac:dyDescent="0.25">
      <c r="A39" s="18" t="s">
        <v>62</v>
      </c>
      <c r="C39" s="15"/>
    </row>
    <row r="40" spans="1:9" s="16" customFormat="1" ht="15.75" x14ac:dyDescent="0.25">
      <c r="A40" s="19" t="s">
        <v>63</v>
      </c>
      <c r="B40" s="20"/>
      <c r="C40" s="15"/>
    </row>
    <row r="41" spans="1:9" s="16" customFormat="1" ht="9" customHeight="1" x14ac:dyDescent="0.25">
      <c r="A41" s="19"/>
      <c r="B41" s="20"/>
      <c r="C41" s="15"/>
    </row>
    <row r="42" spans="1:9" s="16" customFormat="1" ht="15.75" x14ac:dyDescent="0.25">
      <c r="A42" s="21" t="s">
        <v>110</v>
      </c>
      <c r="B42" s="20"/>
      <c r="C42" s="15"/>
    </row>
    <row r="43" spans="1:9" s="16" customFormat="1" ht="9" customHeight="1" x14ac:dyDescent="0.25">
      <c r="A43" s="21"/>
      <c r="B43" s="20"/>
      <c r="C43" s="15"/>
    </row>
    <row r="44" spans="1:9" s="16" customFormat="1" ht="19.5" thickBot="1" x14ac:dyDescent="0.35">
      <c r="A44" s="22" t="s">
        <v>64</v>
      </c>
      <c r="B44" s="23"/>
      <c r="C44" s="15"/>
    </row>
    <row r="45" spans="1:9" s="16" customFormat="1" ht="15.75" x14ac:dyDescent="0.25">
      <c r="A45" s="99" t="s">
        <v>65</v>
      </c>
      <c r="B45" s="101" t="s">
        <v>4</v>
      </c>
      <c r="C45" s="102"/>
      <c r="D45" s="102"/>
      <c r="E45" s="103"/>
      <c r="F45" s="101" t="s">
        <v>66</v>
      </c>
      <c r="G45" s="102"/>
      <c r="H45" s="102"/>
      <c r="I45" s="103" t="s">
        <v>67</v>
      </c>
    </row>
    <row r="46" spans="1:9" s="16" customFormat="1" ht="81.75" customHeight="1" thickBot="1" x14ac:dyDescent="0.3">
      <c r="A46" s="100"/>
      <c r="B46" s="24" t="s">
        <v>6</v>
      </c>
      <c r="C46" s="25" t="s">
        <v>7</v>
      </c>
      <c r="D46" s="25" t="s">
        <v>8</v>
      </c>
      <c r="E46" s="26" t="s">
        <v>9</v>
      </c>
      <c r="F46" s="27" t="s">
        <v>10</v>
      </c>
      <c r="G46" s="25" t="s">
        <v>11</v>
      </c>
      <c r="H46" s="25" t="s">
        <v>12</v>
      </c>
      <c r="I46" s="104"/>
    </row>
    <row r="47" spans="1:9" s="16" customFormat="1" ht="15.75" x14ac:dyDescent="0.25">
      <c r="A47" s="28" t="s">
        <v>107</v>
      </c>
      <c r="B47" s="29">
        <f>SUM(C47:E47)</f>
        <v>20019</v>
      </c>
      <c r="C47" s="30">
        <v>11222</v>
      </c>
      <c r="D47" s="30">
        <v>4115</v>
      </c>
      <c r="E47" s="31">
        <v>4682</v>
      </c>
      <c r="F47" s="32">
        <f>C47/$B47</f>
        <v>0.5605674609121335</v>
      </c>
      <c r="G47" s="33">
        <f t="shared" ref="G47:H49" si="9">D47/$B47</f>
        <v>0.20555472301313751</v>
      </c>
      <c r="H47" s="33">
        <f t="shared" si="9"/>
        <v>0.23387781607472902</v>
      </c>
      <c r="I47" s="34"/>
    </row>
    <row r="48" spans="1:9" s="5" customFormat="1" ht="15.75" x14ac:dyDescent="0.25">
      <c r="A48" s="35" t="s">
        <v>108</v>
      </c>
      <c r="B48" s="36">
        <f>SUM(C48:E48)</f>
        <v>18610</v>
      </c>
      <c r="C48" s="37">
        <v>10428</v>
      </c>
      <c r="D48" s="37">
        <v>4072</v>
      </c>
      <c r="E48" s="38">
        <v>4110</v>
      </c>
      <c r="F48" s="39">
        <f t="shared" ref="F48:F49" si="10">C48/$B48</f>
        <v>0.56034390112842558</v>
      </c>
      <c r="G48" s="40">
        <f t="shared" si="9"/>
        <v>0.21880709296077377</v>
      </c>
      <c r="H48" s="40">
        <f t="shared" si="9"/>
        <v>0.22084900591080064</v>
      </c>
      <c r="I48" s="41">
        <f>B48-B47</f>
        <v>-1409</v>
      </c>
    </row>
    <row r="49" spans="1:9" s="48" customFormat="1" ht="16.5" thickBot="1" x14ac:dyDescent="0.3">
      <c r="A49" s="42" t="s">
        <v>109</v>
      </c>
      <c r="B49" s="43">
        <f>C8</f>
        <v>18131</v>
      </c>
      <c r="C49" s="44">
        <v>9906</v>
      </c>
      <c r="D49" s="44">
        <v>4132</v>
      </c>
      <c r="E49" s="45">
        <v>4093</v>
      </c>
      <c r="F49" s="46">
        <f t="shared" si="10"/>
        <v>0.54635706800507422</v>
      </c>
      <c r="G49" s="47">
        <f t="shared" si="9"/>
        <v>0.22789697203684298</v>
      </c>
      <c r="H49" s="47">
        <f t="shared" si="9"/>
        <v>0.22574595995808283</v>
      </c>
      <c r="I49" s="45">
        <f>B49-B48</f>
        <v>-479</v>
      </c>
    </row>
    <row r="50" spans="1:9" s="16" customFormat="1" ht="15.75" x14ac:dyDescent="0.25">
      <c r="C50" s="15"/>
    </row>
    <row r="53" spans="1:9" x14ac:dyDescent="0.2">
      <c r="B53" s="49"/>
    </row>
  </sheetData>
  <mergeCells count="10">
    <mergeCell ref="A45:A46"/>
    <mergeCell ref="B45:E45"/>
    <mergeCell ref="F45:H45"/>
    <mergeCell ref="I45:I46"/>
    <mergeCell ref="A1:I1"/>
    <mergeCell ref="B2:I2"/>
    <mergeCell ref="A5:A6"/>
    <mergeCell ref="B5:B6"/>
    <mergeCell ref="C5:F5"/>
    <mergeCell ref="G5:I5"/>
  </mergeCells>
  <pageMargins left="0.7" right="0.7" top="0.75" bottom="0.75" header="0.3" footer="0.3"/>
  <pageSetup paperSize="9" scale="6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zoomScaleNormal="100" workbookViewId="0">
      <selection activeCell="B41" sqref="B41"/>
    </sheetView>
  </sheetViews>
  <sheetFormatPr defaultColWidth="80" defaultRowHeight="11.25" x14ac:dyDescent="0.2"/>
  <cols>
    <col min="1" max="1" width="24" style="50" customWidth="1"/>
    <col min="2" max="16384" width="80" style="50"/>
  </cols>
  <sheetData>
    <row r="1" spans="1:2" x14ac:dyDescent="0.2">
      <c r="A1" s="54" t="s">
        <v>68</v>
      </c>
      <c r="B1" s="55" t="s">
        <v>69</v>
      </c>
    </row>
    <row r="2" spans="1:2" x14ac:dyDescent="0.2">
      <c r="A2" s="56" t="s">
        <v>70</v>
      </c>
      <c r="B2" s="56" t="s">
        <v>71</v>
      </c>
    </row>
    <row r="3" spans="1:2" s="51" customFormat="1" x14ac:dyDescent="0.2">
      <c r="A3" s="117" t="s">
        <v>72</v>
      </c>
      <c r="B3" s="57" t="s">
        <v>73</v>
      </c>
    </row>
    <row r="4" spans="1:2" s="51" customFormat="1" x14ac:dyDescent="0.2">
      <c r="A4" s="117"/>
      <c r="B4" s="57" t="s">
        <v>74</v>
      </c>
    </row>
    <row r="5" spans="1:2" x14ac:dyDescent="0.2">
      <c r="A5" s="56" t="s">
        <v>75</v>
      </c>
      <c r="B5" s="56" t="s">
        <v>76</v>
      </c>
    </row>
    <row r="6" spans="1:2" x14ac:dyDescent="0.2">
      <c r="A6" s="56" t="s">
        <v>77</v>
      </c>
      <c r="B6" s="56" t="s">
        <v>78</v>
      </c>
    </row>
    <row r="7" spans="1:2" x14ac:dyDescent="0.2">
      <c r="A7" s="115" t="s">
        <v>79</v>
      </c>
      <c r="B7" s="56" t="s">
        <v>80</v>
      </c>
    </row>
    <row r="8" spans="1:2" x14ac:dyDescent="0.2">
      <c r="A8" s="115"/>
      <c r="B8" s="56" t="s">
        <v>81</v>
      </c>
    </row>
    <row r="9" spans="1:2" x14ac:dyDescent="0.2">
      <c r="A9" s="115"/>
      <c r="B9" s="56" t="s">
        <v>82</v>
      </c>
    </row>
    <row r="10" spans="1:2" x14ac:dyDescent="0.2">
      <c r="A10" s="115"/>
      <c r="B10" s="56" t="s">
        <v>83</v>
      </c>
    </row>
    <row r="11" spans="1:2" x14ac:dyDescent="0.2">
      <c r="A11" s="115"/>
      <c r="B11" s="56" t="s">
        <v>84</v>
      </c>
    </row>
    <row r="12" spans="1:2" x14ac:dyDescent="0.2">
      <c r="A12" s="56" t="s">
        <v>85</v>
      </c>
      <c r="B12" s="56" t="s">
        <v>86</v>
      </c>
    </row>
    <row r="13" spans="1:2" x14ac:dyDescent="0.2">
      <c r="A13" s="56" t="s">
        <v>87</v>
      </c>
      <c r="B13" s="56" t="s">
        <v>88</v>
      </c>
    </row>
    <row r="14" spans="1:2" x14ac:dyDescent="0.2">
      <c r="A14" s="56" t="s">
        <v>89</v>
      </c>
      <c r="B14" s="58"/>
    </row>
    <row r="15" spans="1:2" x14ac:dyDescent="0.2">
      <c r="A15" s="56" t="s">
        <v>90</v>
      </c>
      <c r="B15" s="56" t="s">
        <v>91</v>
      </c>
    </row>
    <row r="16" spans="1:2" x14ac:dyDescent="0.2">
      <c r="A16" s="115" t="s">
        <v>92</v>
      </c>
      <c r="B16" s="56" t="s">
        <v>93</v>
      </c>
    </row>
    <row r="17" spans="1:2" x14ac:dyDescent="0.2">
      <c r="A17" s="115"/>
      <c r="B17" s="56" t="s">
        <v>94</v>
      </c>
    </row>
    <row r="18" spans="1:2" x14ac:dyDescent="0.2">
      <c r="A18" s="58" t="s">
        <v>95</v>
      </c>
      <c r="B18" s="58" t="s">
        <v>96</v>
      </c>
    </row>
    <row r="19" spans="1:2" x14ac:dyDescent="0.2">
      <c r="A19" s="115" t="s">
        <v>97</v>
      </c>
      <c r="B19" s="56" t="s">
        <v>93</v>
      </c>
    </row>
    <row r="20" spans="1:2" x14ac:dyDescent="0.2">
      <c r="A20" s="115"/>
      <c r="B20" s="56" t="s">
        <v>94</v>
      </c>
    </row>
    <row r="21" spans="1:2" x14ac:dyDescent="0.2">
      <c r="A21" s="115" t="s">
        <v>98</v>
      </c>
      <c r="B21" s="56" t="s">
        <v>93</v>
      </c>
    </row>
    <row r="22" spans="1:2" x14ac:dyDescent="0.2">
      <c r="A22" s="115"/>
      <c r="B22" s="56" t="s">
        <v>94</v>
      </c>
    </row>
    <row r="23" spans="1:2" x14ac:dyDescent="0.2">
      <c r="A23" s="56" t="s">
        <v>99</v>
      </c>
      <c r="B23" s="56" t="s">
        <v>100</v>
      </c>
    </row>
    <row r="24" spans="1:2" x14ac:dyDescent="0.2">
      <c r="A24" s="115" t="s">
        <v>101</v>
      </c>
      <c r="B24" s="56" t="s">
        <v>102</v>
      </c>
    </row>
    <row r="25" spans="1:2" x14ac:dyDescent="0.2">
      <c r="A25" s="115"/>
      <c r="B25" s="56" t="s">
        <v>103</v>
      </c>
    </row>
    <row r="26" spans="1:2" x14ac:dyDescent="0.2">
      <c r="A26" s="115"/>
      <c r="B26" s="56" t="s">
        <v>104</v>
      </c>
    </row>
    <row r="27" spans="1:2" x14ac:dyDescent="0.2">
      <c r="A27" s="116"/>
      <c r="B27" s="59" t="s">
        <v>105</v>
      </c>
    </row>
    <row r="28" spans="1:2" x14ac:dyDescent="0.2">
      <c r="A28" s="52"/>
      <c r="B28" s="53"/>
    </row>
    <row r="29" spans="1:2" x14ac:dyDescent="0.2">
      <c r="A29" s="52"/>
      <c r="B29" s="53"/>
    </row>
    <row r="30" spans="1:2" x14ac:dyDescent="0.2">
      <c r="A30" s="52"/>
      <c r="B30" s="53"/>
    </row>
  </sheetData>
  <mergeCells count="6">
    <mergeCell ref="A24:A27"/>
    <mergeCell ref="A3:A4"/>
    <mergeCell ref="A7:A11"/>
    <mergeCell ref="A16:A17"/>
    <mergeCell ref="A19:A20"/>
    <mergeCell ref="A21:A22"/>
  </mergeCells>
  <pageMargins left="0.7" right="0.7" top="0.75" bottom="0.75" header="0.3" footer="0.3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dzemdības</vt:lpstr>
      <vt:lpstr>metadati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Karjusa</dc:creator>
  <cp:lastModifiedBy>Signe Širova</cp:lastModifiedBy>
  <cp:lastPrinted>2020-01-31T05:50:46Z</cp:lastPrinted>
  <dcterms:created xsi:type="dcterms:W3CDTF">2019-10-23T11:07:42Z</dcterms:created>
  <dcterms:modified xsi:type="dcterms:W3CDTF">2020-01-31T05:51:04Z</dcterms:modified>
</cp:coreProperties>
</file>