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1570" windowHeight="7275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<sst xmlns="http://schemas.openxmlformats.org/spreadsheetml/2006/main" count="191" uniqueCount="112">
  <si>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</si>
  <si>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</si>
  <si>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</si>
  <si>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</si>
  <si>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</si>
  <si>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</si>
  <si>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</si>
  <si>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</si>
  <si>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SAVA speciālistu prakses</t>
  </si>
  <si>
    <t>Nīmante Ilona - ārsta prakse neiroloģijā</t>
  </si>
  <si>
    <t>Fizioterapijas kabinets VALE, IK</t>
  </si>
  <si>
    <t>Leonardovs Igors - ārsta prakse neiroloģijā</t>
  </si>
  <si>
    <t>Miščuka Gaļina - ārsta prakse oftalmoloģijā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</si>
  <si>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</si>
  <si>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</si>
  <si>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</si>
  <si>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</si>
  <si>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t.sk.</t>
  </si>
  <si>
    <t>Sergeja Hobotova traumatoloģijas un ortopēdijas klīnika, SIA</t>
  </si>
  <si>
    <t xml:space="preserve">Prognozējamā invaliditāte un novēršamās invaliditātes ārstu konsīlijs </t>
  </si>
  <si>
    <t>Veselības un sociālo pakalpojumu centrs "Dagda", Dagdas novada pašvaldības iestāde</t>
  </si>
  <si>
    <t>Čebotarjova Olga - ārsta prakse neiroloģijā</t>
  </si>
  <si>
    <t>Gorškova Ausma - acu ārsta prakse</t>
  </si>
  <si>
    <t>Grigorjeva Inguna - ārsta prakse oftalmoloģijā</t>
  </si>
  <si>
    <t>Hahele Ilze -ārsta prakse oftalmoloģijā</t>
  </si>
  <si>
    <t>Hublarova Jūlija - ārsta prakse ginekoloģijā, dzemdniecībā</t>
  </si>
  <si>
    <t>Jakovļeva Olga - fizioterapeita prakse</t>
  </si>
  <si>
    <t>Katkevičs Valdis - ārsta prakse psihiatrijā un neiroloģijā</t>
  </si>
  <si>
    <t>Kovaļčuks Andrejs - ārsta prakse traumatoloģijā, ortopēdijā</t>
  </si>
  <si>
    <t>Krompāne Svetlana - ārsta prakse oftalmoloģijā</t>
  </si>
  <si>
    <t>Kučinska Irina - ārsta prakse ginekoloģijā, dzemdniecībā</t>
  </si>
  <si>
    <t>Lācis Jānis - ārsta prakse ķirurģijā un traumatoloģijā, ortopēdijā</t>
  </si>
  <si>
    <t>Ļubimova Valentīna - ārsta prakse neiroloģijā</t>
  </si>
  <si>
    <t>Maksimova Jeļena - ārsta prakse psihiatrijā un narkoloģijā</t>
  </si>
  <si>
    <t>Maksimovs Aleksejs - ārsta prakse traumatoloģijā, ortopēdijā</t>
  </si>
  <si>
    <t>Meļņikova Tatjana -ārsta prakse oftalmoloģijā</t>
  </si>
  <si>
    <t>Rancāne Sandra - ārsta prakse ginekoloģijā, dzemdniecībā</t>
  </si>
  <si>
    <t>Rogale Nadežda - ārsta prakse oftalmoloģijā</t>
  </si>
  <si>
    <t>Stupāne Žanna - ārsta prakse ginekoloģijā, dzemdniecībā</t>
  </si>
  <si>
    <t>Štāle Silvija - acu ārsta prakse</t>
  </si>
  <si>
    <t>Terentjevs Vladimirs - ģimenes ārsta un neirologa prakse</t>
  </si>
  <si>
    <t>Vēvere Viktorija - ārsta prakse pneimonoloģijā un alergoloģijā</t>
  </si>
  <si>
    <t>Zaharenoks Valerijs - ārsta prakse neiroloģijā</t>
  </si>
  <si>
    <t>Augsta riska bērnu profilakse pret sezonālo saslimšanu ar respiratori sincitiālo vīrusu (Synagi) (kods AP47)</t>
  </si>
  <si>
    <t>Hroniska un akūta nieru aizstājējterapija dienas stacionārā</t>
  </si>
  <si>
    <t>PRIVĀTKLĪNIKA "ĢIMENES VESELĪBA", SIA</t>
  </si>
  <si>
    <t>Bikauniece Ināra - ārsta prakse dermatoloģijā, veneroloģijā</t>
  </si>
  <si>
    <t>Lavrinoviča Tatjana - ārsta prakse ginekoloģijā, dzemdniecībā</t>
  </si>
  <si>
    <t>Zjablikovs Romans - ārsta prakse ginekoloģijā, dzemdniecībā</t>
  </si>
  <si>
    <t>AIJAS JASEVIČAS FIZIOTERAPIJAS PRAKSE, Individuālais komersants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</si>
  <si>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</si>
  <si>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</si>
  <si>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</si>
  <si>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</si>
  <si>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 xml:space="preserve">Ļaundabīgo audzēju primārie diagnostiskie izmeklējumi    </t>
  </si>
  <si>
    <t xml:space="preserve">Speciālistu konsultācijas konstatētas atradnes gadījumā     </t>
  </si>
  <si>
    <t>V</t>
  </si>
  <si>
    <t>P</t>
  </si>
  <si>
    <t>Mammogrāfija (stratēģiskais iepirkums)</t>
  </si>
  <si>
    <t>Ļaundabīgo audzēju sekundārie diagnostiskie izmeklējumi</t>
  </si>
  <si>
    <t xml:space="preserve">veiktais darba apjoms ar ieturējumu </t>
  </si>
  <si>
    <t>Deļmans Gļebs - ārsta prakse gastroenteroloģijā</t>
  </si>
  <si>
    <t>Smolko Ivans - ārsta prakse traumatoloģijā, ortopēdijā</t>
  </si>
  <si>
    <t>Petrāne Valentīna - ārsta prakse otolaringoloģijā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</si>
  <si>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</si>
  <si>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</si>
  <si>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</si>
  <si>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</si>
  <si>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Jakubova Tatjana - ārsta prakse psihiatrijā un bērnu psihiatrijā</t>
  </si>
  <si>
    <t>Daugavpils reģionālā slimnīca, SIA</t>
  </si>
  <si>
    <t>RĒZEKNES SLIMNĪCA, SIA</t>
  </si>
  <si>
    <t>Preiļu slimnīca, SIA</t>
  </si>
  <si>
    <t>Krāslavas slimnīca, SIA</t>
  </si>
  <si>
    <t>Līvānu slimnīca, Līvānu novada domes pašvaldības SIA</t>
  </si>
  <si>
    <t>Ludzas medicīnas centrs, SIA</t>
  </si>
  <si>
    <t>Daugavpils psihoneiroloģiskā slimnīca, Valsts SIA</t>
  </si>
  <si>
    <t>REHABILITĀCIJAS CENTRS "RĀZNA", SIA</t>
  </si>
  <si>
    <t>Viļānu slimnīca, SIA</t>
  </si>
  <si>
    <t>Daugavpils bērnu veselības centrs, SIA</t>
  </si>
  <si>
    <t>DERMATOVENEROLOGS, SIA</t>
  </si>
  <si>
    <t>GRĪVAS POLIKLĪNIKA, SIA</t>
  </si>
  <si>
    <t>INSAITS A, SIA</t>
  </si>
  <si>
    <t>LĀZERS, SIA</t>
  </si>
  <si>
    <t>MEDA D, SIA</t>
  </si>
  <si>
    <t>Medical plus, SIA</t>
  </si>
  <si>
    <t>IVAKO GROUP, SIA</t>
  </si>
  <si>
    <t>Veselības centrs Ilūkste, SIA</t>
  </si>
  <si>
    <t>Kārsavas slimnīca, SIA</t>
  </si>
  <si>
    <t>Aijas Krišānes ārsta prakse, SIA</t>
  </si>
  <si>
    <t>J.Kosnareviča-prakse oftalmoloģijā, SIA</t>
  </si>
  <si>
    <t>LUC MEDICAL, SIA</t>
  </si>
  <si>
    <t>Neiroprakse, SIA</t>
  </si>
  <si>
    <t>Ritas Nalivaiko ārsta prakse psihiatrijā, SIA</t>
  </si>
  <si>
    <t>SOINE, SIA</t>
  </si>
  <si>
    <t>MENTAL PRAKSE, SIA</t>
  </si>
  <si>
    <t>AP82 - Covid-19 laboratorijas pakalpojumi  </t>
  </si>
  <si>
    <t>Līguma summa pārskata periodā</t>
  </si>
  <si>
    <t>Kopā</t>
  </si>
  <si>
    <t>AP86 - SARS-CoV-2 antigēna noteikšana</t>
  </si>
  <si>
    <t>AP87 - Psihologa/psihoterapeita pakalpojumi</t>
  </si>
  <si>
    <t>Andris Jurāns - psihologa prakse</t>
  </si>
  <si>
    <t>Ilona Žodžika - psihologa prakse</t>
  </si>
  <si>
    <t xml:space="preserve">AP88 - Prostatas audzēju agrīnā diagnostika </t>
  </si>
  <si>
    <t xml:space="preserve">AP90 - Rehabilitācija ambulatori pieaugušajiem, kas pārslimojuši Covid-19 </t>
  </si>
  <si>
    <t xml:space="preserve">AP91 - Rehabilitācija dienas stacionārā pieaugušajiem, kas pārslimojuši Covid-19 </t>
  </si>
  <si>
    <t>Pārskats par noslēgtiem līgumiem  un veikto  sekundārās ambulatorās veselības aprūpes (SAVA) darba apjomu Latgales nodaļā 2021.gada 9 mēnešos</t>
  </si>
  <si>
    <t>Anita Lindāne - psihologa prakse</t>
  </si>
  <si>
    <t>Babuškina Svetlana  - ārsta prakse ginekoloģijā, dzemdniecībā</t>
  </si>
  <si>
    <t>Irēna Žukovska - psihologa prakse</t>
  </si>
  <si>
    <t>Mazulis Česlavs  - ārsta prakse psihiatrijā</t>
  </si>
  <si>
    <t>Iedzīvotāju aicināšanai uz Covid-19 vakcināciju</t>
  </si>
  <si>
    <t>Anitas Ločmeles ārsta prakse, SIA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</si>
</sst>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7" fillId="13" borderId="2" applyNumberFormat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51" borderId="0" applyNumberFormat="0" applyBorder="0" applyAlignment="0" applyProtection="0"/>
    <xf numFmtId="0" fontId="19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55" borderId="0" xfId="0" applyFont="1" applyFill="1" applyBorder="1" applyAlignment="1">
      <alignment horizontal="center"/>
    </xf>
    <xf numFmtId="0" fontId="25" fillId="56" borderId="19" xfId="0" applyFont="1" applyFill="1" applyBorder="1" applyAlignment="1">
      <alignment/>
    </xf>
    <xf numFmtId="0" fontId="25" fillId="56" borderId="19" xfId="0" applyFont="1" applyFill="1" applyBorder="1" applyAlignment="1">
      <alignment horizontal="center"/>
    </xf>
    <xf numFmtId="0" fontId="3" fillId="56" borderId="19" xfId="0" applyFont="1" applyFill="1" applyBorder="1" applyAlignment="1">
      <alignment horizontal="left" vertical="center" wrapText="1"/>
    </xf>
    <xf numFmtId="4" fontId="3" fillId="56" borderId="19" xfId="0" applyNumberFormat="1" applyFont="1" applyFill="1" applyBorder="1" applyAlignment="1">
      <alignment/>
    </xf>
    <xf numFmtId="0" fontId="1" fillId="57" borderId="0" xfId="0" applyFont="1" applyFill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25" fillId="56" borderId="19" xfId="0" applyFont="1" applyFill="1" applyBorder="1" applyAlignment="1">
      <alignment horizontal="left" vertical="center" wrapText="1"/>
    </xf>
    <xf numFmtId="0" fontId="25" fillId="56" borderId="19" xfId="0" applyFont="1" applyFill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right" wrapText="1"/>
    </xf>
    <xf numFmtId="0" fontId="3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1" fillId="0" borderId="19" xfId="0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0" borderId="19" xfId="106" applyNumberFormat="1" applyFont="1" applyBorder="1" applyAlignment="1">
      <alignment horizontal="center" vertical="center" wrapText="1"/>
      <protection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7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4" fontId="1" fillId="57" borderId="23" xfId="0" applyNumberFormat="1" applyFont="1" applyFill="1" applyBorder="1" applyAlignment="1">
      <alignment horizontal="center" vertical="center" wrapText="1"/>
    </xf>
    <xf numFmtId="4" fontId="1" fillId="57" borderId="24" xfId="0" applyNumberFormat="1" applyFont="1" applyFill="1" applyBorder="1" applyAlignment="1">
      <alignment horizontal="center" vertical="center" wrapText="1"/>
    </xf>
    <xf numFmtId="4" fontId="1" fillId="57" borderId="25" xfId="0" applyNumberFormat="1" applyFont="1" applyFill="1" applyBorder="1" applyAlignment="1">
      <alignment horizontal="center" vertical="center" wrapText="1"/>
    </xf>
    <xf numFmtId="4" fontId="1" fillId="57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wrapText="1"/>
    </xf>
    <xf numFmtId="4" fontId="3" fillId="56" borderId="19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8"/>
  <sheetViews>
    <sheetView tabSelected="1" zoomScale="80" zoomScaleNormal="80" zoomScalePageLayoutView="0" workbookViewId="0" topLeftCell="A1">
      <pane xSplit="1" ySplit="7" topLeftCell="N77" activePane="bottomRight" state="frozen"/>
      <selection pane="topLeft" activeCell="AW14" sqref="AW14"/>
      <selection pane="topRight" activeCell="AW14" sqref="AW14"/>
      <selection pane="bottomLeft" activeCell="AW14" sqref="AW14"/>
      <selection pane="bottomRight" activeCell="H88" sqref="H88"/>
    </sheetView>
  </sheetViews>
  <sheetFormatPr defaultColWidth="9.140625" defaultRowHeight="12.75"/>
  <cols>
    <col min="1" max="1" width="28.421875" style="5" customWidth="1"/>
    <col min="2" max="2" width="10.57421875" style="5" customWidth="1"/>
    <col min="3" max="3" width="10.57421875" style="18" hidden="1" customWidth="1"/>
    <col min="4" max="4" width="13.57421875" style="6" customWidth="1"/>
    <col min="5" max="6" width="14.00390625" style="6" customWidth="1"/>
    <col min="7" max="7" width="13.140625" style="6" customWidth="1"/>
    <col min="8" max="8" width="12.7109375" style="6" customWidth="1"/>
    <col min="9" max="9" width="11.8515625" style="6" customWidth="1"/>
    <col min="10" max="10" width="11.00390625" style="6" customWidth="1"/>
    <col min="11" max="11" width="10.7109375" style="6" customWidth="1"/>
    <col min="12" max="12" width="12.7109375" style="6" customWidth="1"/>
    <col min="13" max="13" width="12.140625" style="6" customWidth="1"/>
    <col min="14" max="14" width="12.57421875" style="6" customWidth="1"/>
    <col min="15" max="15" width="13.57421875" style="6" customWidth="1"/>
    <col min="16" max="16" width="12.57421875" style="6" customWidth="1"/>
    <col min="17" max="17" width="10.8515625" style="6" customWidth="1"/>
    <col min="18" max="18" width="11.00390625" style="6" customWidth="1"/>
    <col min="19" max="25" width="9.57421875" style="6" customWidth="1"/>
    <col min="26" max="26" width="11.28125" style="6" customWidth="1"/>
    <col min="27" max="27" width="9.140625" style="6" customWidth="1"/>
    <col min="28" max="28" width="10.421875" style="6" customWidth="1"/>
    <col min="29" max="29" width="9.140625" style="6" customWidth="1"/>
    <col min="30" max="30" width="11.57421875" style="6" customWidth="1"/>
    <col min="31" max="31" width="9.140625" style="6" customWidth="1"/>
    <col min="32" max="32" width="10.7109375" style="6" customWidth="1"/>
    <col min="33" max="33" width="9.140625" style="6" customWidth="1"/>
    <col min="34" max="34" width="10.28125" style="6" customWidth="1"/>
    <col min="35" max="35" width="9.140625" style="6" hidden="1" customWidth="1"/>
    <col min="36" max="38" width="9.140625" style="6" customWidth="1"/>
    <col min="39" max="39" width="13.421875" style="6" customWidth="1"/>
    <col min="40" max="40" width="14.00390625" style="6" customWidth="1"/>
    <col min="41" max="41" width="11.140625" style="6" bestFit="1" customWidth="1"/>
    <col min="42" max="42" width="13.28125" style="6" customWidth="1"/>
    <col min="43" max="16384" width="9.140625" style="6" customWidth="1"/>
  </cols>
  <sheetData>
    <row r="1" ht="12.75">
      <c r="N1" s="12"/>
    </row>
    <row r="2" spans="1:14" ht="15.75" customHeight="1">
      <c r="A2" s="45" t="s">
        <v>105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5" spans="1:40" s="26" customFormat="1" ht="12.75" customHeight="1">
      <c r="A5" s="55" t="s">
        <v>6</v>
      </c>
      <c r="B5" s="55"/>
      <c r="C5" s="55"/>
      <c r="D5" s="55" t="s">
        <v>50</v>
      </c>
      <c r="E5" s="55"/>
      <c r="F5" s="55"/>
      <c r="G5" s="55"/>
      <c r="H5" s="55"/>
      <c r="I5" s="55"/>
      <c r="J5" s="55"/>
      <c r="K5" s="55"/>
      <c r="L5" s="56" t="s">
        <v>14</v>
      </c>
      <c r="M5" s="56"/>
      <c r="N5" s="56" t="s">
        <v>51</v>
      </c>
      <c r="O5" s="56"/>
      <c r="P5" s="56" t="s">
        <v>52</v>
      </c>
      <c r="Q5" s="56"/>
      <c r="R5" s="56" t="s">
        <v>44</v>
      </c>
      <c r="S5" s="56"/>
      <c r="T5" s="56" t="s">
        <v>43</v>
      </c>
      <c r="U5" s="56"/>
      <c r="V5" s="56" t="s">
        <v>19</v>
      </c>
      <c r="W5" s="56"/>
      <c r="X5" s="56" t="s">
        <v>58</v>
      </c>
      <c r="Y5" s="57"/>
      <c r="Z5" s="53" t="s">
        <v>54</v>
      </c>
      <c r="AA5" s="53"/>
      <c r="AB5" s="53" t="s">
        <v>55</v>
      </c>
      <c r="AC5" s="53"/>
      <c r="AD5" s="53" t="s">
        <v>59</v>
      </c>
      <c r="AE5" s="53"/>
      <c r="AF5" s="40" t="s">
        <v>95</v>
      </c>
      <c r="AG5" s="40" t="s">
        <v>98</v>
      </c>
      <c r="AH5" s="40" t="s">
        <v>99</v>
      </c>
      <c r="AI5" s="40" t="s">
        <v>102</v>
      </c>
      <c r="AJ5" s="40" t="s">
        <v>103</v>
      </c>
      <c r="AK5" s="40" t="s">
        <v>104</v>
      </c>
      <c r="AL5" s="44" t="s">
        <v>110</v>
      </c>
      <c r="AM5" s="56" t="s">
        <v>67</v>
      </c>
      <c r="AN5" s="58" t="s">
        <v>15</v>
      </c>
    </row>
    <row r="6" spans="1:40" s="26" customFormat="1" ht="75.75" customHeight="1">
      <c r="A6" s="55"/>
      <c r="B6" s="55"/>
      <c r="C6" s="55"/>
      <c r="D6" s="42" t="s">
        <v>7</v>
      </c>
      <c r="E6" s="42" t="s">
        <v>96</v>
      </c>
      <c r="F6" s="42" t="s">
        <v>13</v>
      </c>
      <c r="G6" s="42" t="s">
        <v>3</v>
      </c>
      <c r="H6" s="55" t="s">
        <v>4</v>
      </c>
      <c r="I6" s="55" t="s">
        <v>0</v>
      </c>
      <c r="J6" s="43" t="s">
        <v>64</v>
      </c>
      <c r="K6" s="43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  <c r="Z6" s="54"/>
      <c r="AA6" s="54"/>
      <c r="AB6" s="54"/>
      <c r="AC6" s="54"/>
      <c r="AD6" s="54"/>
      <c r="AE6" s="54"/>
      <c r="AF6" s="40"/>
      <c r="AG6" s="40"/>
      <c r="AH6" s="40"/>
      <c r="AI6" s="40"/>
      <c r="AJ6" s="40"/>
      <c r="AK6" s="40"/>
      <c r="AL6" s="44"/>
      <c r="AM6" s="56"/>
      <c r="AN6" s="59"/>
    </row>
    <row r="7" spans="1:40" s="26" customFormat="1" ht="77.25" customHeight="1">
      <c r="A7" s="55"/>
      <c r="B7" s="55"/>
      <c r="C7" s="55"/>
      <c r="D7" s="42"/>
      <c r="E7" s="42" t="s">
        <v>97</v>
      </c>
      <c r="F7" s="42" t="s">
        <v>97</v>
      </c>
      <c r="G7" s="42" t="s">
        <v>97</v>
      </c>
      <c r="H7" s="55"/>
      <c r="I7" s="55"/>
      <c r="J7" s="14" t="s">
        <v>2</v>
      </c>
      <c r="K7" s="14" t="s">
        <v>65</v>
      </c>
      <c r="L7" s="14" t="s">
        <v>60</v>
      </c>
      <c r="M7" s="14" t="s">
        <v>66</v>
      </c>
      <c r="N7" s="14" t="s">
        <v>60</v>
      </c>
      <c r="O7" s="14" t="s">
        <v>66</v>
      </c>
      <c r="P7" s="14" t="s">
        <v>60</v>
      </c>
      <c r="Q7" s="14" t="s">
        <v>66</v>
      </c>
      <c r="R7" s="14" t="s">
        <v>60</v>
      </c>
      <c r="S7" s="14" t="s">
        <v>66</v>
      </c>
      <c r="T7" s="14" t="s">
        <v>60</v>
      </c>
      <c r="U7" s="14" t="s">
        <v>66</v>
      </c>
      <c r="V7" s="14" t="s">
        <v>60</v>
      </c>
      <c r="W7" s="14" t="s">
        <v>66</v>
      </c>
      <c r="X7" s="14" t="s">
        <v>60</v>
      </c>
      <c r="Y7" s="14" t="s">
        <v>66</v>
      </c>
      <c r="Z7" s="39" t="s">
        <v>60</v>
      </c>
      <c r="AA7" s="39" t="s">
        <v>66</v>
      </c>
      <c r="AB7" s="39" t="s">
        <v>60</v>
      </c>
      <c r="AC7" s="39" t="s">
        <v>66</v>
      </c>
      <c r="AD7" s="39" t="s">
        <v>60</v>
      </c>
      <c r="AE7" s="39" t="s">
        <v>66</v>
      </c>
      <c r="AF7" s="14" t="s">
        <v>16</v>
      </c>
      <c r="AG7" s="40"/>
      <c r="AH7" s="40"/>
      <c r="AI7" s="40"/>
      <c r="AJ7" s="40"/>
      <c r="AK7" s="40"/>
      <c r="AL7" s="44"/>
      <c r="AM7" s="56"/>
      <c r="AN7" s="60"/>
    </row>
    <row r="8" spans="1:40" s="7" customFormat="1" ht="39" customHeight="1">
      <c r="A8" s="52">
        <v>1</v>
      </c>
      <c r="B8" s="52"/>
      <c r="C8" s="15"/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27">
        <v>27</v>
      </c>
      <c r="AD8" s="27">
        <v>28</v>
      </c>
      <c r="AE8" s="27">
        <v>29</v>
      </c>
      <c r="AF8" s="27">
        <v>30</v>
      </c>
      <c r="AG8" s="27">
        <v>31</v>
      </c>
      <c r="AH8" s="27">
        <v>32</v>
      </c>
      <c r="AI8" s="27">
        <v>33</v>
      </c>
      <c r="AJ8" s="27">
        <v>34</v>
      </c>
      <c r="AK8" s="27">
        <v>35</v>
      </c>
      <c r="AL8" s="27">
        <v>36</v>
      </c>
      <c r="AM8" s="27">
        <v>37</v>
      </c>
      <c r="AN8" s="27">
        <v>38</v>
      </c>
    </row>
    <row r="9" spans="1:40" s="28" customFormat="1" ht="29.25" customHeight="1">
      <c r="A9" s="32" t="s">
        <v>1</v>
      </c>
      <c r="B9" s="32"/>
      <c r="C9" s="33"/>
      <c r="D9" s="34">
        <f aca="true" t="shared" si="0" ref="D9:AN9">SUM(D11:D17)</f>
        <v>16367546</v>
      </c>
      <c r="E9" s="34">
        <f t="shared" si="0"/>
        <v>12405852</v>
      </c>
      <c r="F9" s="34">
        <f t="shared" si="0"/>
        <v>13054008.61</v>
      </c>
      <c r="G9" s="34">
        <f t="shared" si="0"/>
        <v>12051998.270000001</v>
      </c>
      <c r="H9" s="34">
        <f t="shared" si="0"/>
        <v>988871.3400000004</v>
      </c>
      <c r="I9" s="34">
        <f t="shared" si="0"/>
        <v>-340714.7299999999</v>
      </c>
      <c r="J9" s="34">
        <f t="shared" si="0"/>
        <v>261280</v>
      </c>
      <c r="K9" s="34">
        <f t="shared" si="0"/>
        <v>8141</v>
      </c>
      <c r="L9" s="34">
        <f t="shared" si="0"/>
        <v>727468.2200000001</v>
      </c>
      <c r="M9" s="34">
        <f t="shared" si="0"/>
        <v>37454</v>
      </c>
      <c r="N9" s="34">
        <f t="shared" si="0"/>
        <v>185.57999999999998</v>
      </c>
      <c r="O9" s="34">
        <f t="shared" si="0"/>
        <v>20</v>
      </c>
      <c r="P9" s="34">
        <f t="shared" si="0"/>
        <v>1158530.25</v>
      </c>
      <c r="Q9" s="34">
        <f t="shared" si="0"/>
        <v>54114.75</v>
      </c>
      <c r="R9" s="34">
        <f t="shared" si="0"/>
        <v>833186.17</v>
      </c>
      <c r="S9" s="34">
        <f t="shared" si="0"/>
        <v>40019</v>
      </c>
      <c r="T9" s="34">
        <f t="shared" si="0"/>
        <v>0</v>
      </c>
      <c r="U9" s="34">
        <f t="shared" si="0"/>
        <v>0</v>
      </c>
      <c r="V9" s="34">
        <f t="shared" si="0"/>
        <v>749.19</v>
      </c>
      <c r="W9" s="34">
        <f t="shared" si="0"/>
        <v>0</v>
      </c>
      <c r="X9" s="34">
        <f t="shared" si="0"/>
        <v>31265.710000000003</v>
      </c>
      <c r="Y9" s="34">
        <f t="shared" si="0"/>
        <v>240</v>
      </c>
      <c r="Z9" s="34">
        <f t="shared" si="0"/>
        <v>113000.79999999999</v>
      </c>
      <c r="AA9" s="34">
        <f t="shared" si="0"/>
        <v>321</v>
      </c>
      <c r="AB9" s="34">
        <f t="shared" si="0"/>
        <v>10764.229999999998</v>
      </c>
      <c r="AC9" s="34">
        <f t="shared" si="0"/>
        <v>88</v>
      </c>
      <c r="AD9" s="34">
        <f t="shared" si="0"/>
        <v>232390.74999999994</v>
      </c>
      <c r="AE9" s="34">
        <f t="shared" si="0"/>
        <v>686</v>
      </c>
      <c r="AF9" s="34">
        <f t="shared" si="0"/>
        <v>84.24</v>
      </c>
      <c r="AG9" s="34">
        <f t="shared" si="0"/>
        <v>0</v>
      </c>
      <c r="AH9" s="34">
        <f t="shared" si="0"/>
        <v>781.7599999999999</v>
      </c>
      <c r="AI9" s="34">
        <f t="shared" si="0"/>
        <v>147.37</v>
      </c>
      <c r="AJ9" s="34">
        <f>SUM(AJ11:AJ17)</f>
        <v>1579.3600000000001</v>
      </c>
      <c r="AK9" s="34">
        <f>SUM(AK11:AK17)</f>
        <v>813.6</v>
      </c>
      <c r="AL9" s="34">
        <f>SUM(AL11:AL17)</f>
        <v>0</v>
      </c>
      <c r="AM9" s="34">
        <f t="shared" si="0"/>
        <v>1273273</v>
      </c>
      <c r="AN9" s="34">
        <f t="shared" si="0"/>
        <v>16830293.880000003</v>
      </c>
    </row>
    <row r="10" spans="1:40" s="7" customFormat="1" ht="12" customHeight="1">
      <c r="A10" s="8" t="s">
        <v>17</v>
      </c>
      <c r="B10" s="8"/>
      <c r="C10" s="1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1" ht="16.5" customHeight="1">
      <c r="A11" s="61" t="s">
        <v>69</v>
      </c>
      <c r="B11" s="62">
        <v>50020401</v>
      </c>
      <c r="C11" s="63" t="s">
        <v>56</v>
      </c>
      <c r="D11" s="3">
        <v>8716770</v>
      </c>
      <c r="E11" s="3">
        <v>6614274</v>
      </c>
      <c r="F11" s="3">
        <v>7575648.23</v>
      </c>
      <c r="G11" s="3">
        <v>6614273.53</v>
      </c>
      <c r="H11" s="3">
        <f>F11-E11</f>
        <v>961374.2300000004</v>
      </c>
      <c r="I11" s="29"/>
      <c r="J11" s="3">
        <v>86489</v>
      </c>
      <c r="K11" s="3">
        <v>6134</v>
      </c>
      <c r="L11" s="3">
        <f>215889.82</f>
        <v>215889.82</v>
      </c>
      <c r="M11" s="3">
        <v>15708</v>
      </c>
      <c r="N11" s="3">
        <v>185.57999999999998</v>
      </c>
      <c r="O11" s="3">
        <v>20</v>
      </c>
      <c r="P11" s="3">
        <v>185690.96000000002</v>
      </c>
      <c r="Q11" s="3"/>
      <c r="R11" s="3">
        <v>537924.3</v>
      </c>
      <c r="S11" s="3">
        <v>26649</v>
      </c>
      <c r="T11" s="3"/>
      <c r="U11" s="3"/>
      <c r="V11" s="3">
        <v>749.19</v>
      </c>
      <c r="W11" s="3"/>
      <c r="X11" s="3">
        <v>19559.210000000003</v>
      </c>
      <c r="Y11" s="3">
        <v>153</v>
      </c>
      <c r="Z11" s="3">
        <v>92651.79</v>
      </c>
      <c r="AA11" s="3">
        <v>149</v>
      </c>
      <c r="AB11" s="3">
        <v>10764.229999999998</v>
      </c>
      <c r="AC11" s="3">
        <v>88</v>
      </c>
      <c r="AD11" s="3">
        <v>232200.57999999993</v>
      </c>
      <c r="AE11" s="3">
        <v>686</v>
      </c>
      <c r="AF11" s="3">
        <v>84.24</v>
      </c>
      <c r="AG11" s="3"/>
      <c r="AH11" s="3"/>
      <c r="AI11" s="3">
        <v>37.730000000000004</v>
      </c>
      <c r="AJ11" s="3">
        <v>16.18</v>
      </c>
      <c r="AK11" s="3"/>
      <c r="AL11" s="3"/>
      <c r="AM11" s="3">
        <v>616622</v>
      </c>
      <c r="AN11" s="30">
        <f>G11+J11+L11+M11+N11+O11+P11+Q11+R11+S11+T11+U11+V11+W11+X11+Y11+Z11+AA11+AB11+AC11+AD11+AE11+AF11+AG11+AH11+AM11+AJ11+AK11</f>
        <v>8656553.610000001</v>
      </c>
      <c r="AO11" s="13"/>
    </row>
    <row r="12" spans="1:41" ht="16.5" customHeight="1">
      <c r="A12" s="64" t="s">
        <v>70</v>
      </c>
      <c r="B12" s="62">
        <v>210020301</v>
      </c>
      <c r="C12" s="63" t="s">
        <v>56</v>
      </c>
      <c r="D12" s="3">
        <v>3977192</v>
      </c>
      <c r="E12" s="3">
        <v>2997068</v>
      </c>
      <c r="F12" s="3">
        <v>2709043.29</v>
      </c>
      <c r="G12" s="3">
        <v>2698609.8200000003</v>
      </c>
      <c r="H12" s="3"/>
      <c r="I12" s="29">
        <f>F12-E12</f>
        <v>-288024.70999999996</v>
      </c>
      <c r="J12" s="3">
        <v>78580</v>
      </c>
      <c r="K12" s="3">
        <v>555</v>
      </c>
      <c r="L12" s="3">
        <v>237073.6000000001</v>
      </c>
      <c r="M12" s="3">
        <v>2712</v>
      </c>
      <c r="N12" s="3"/>
      <c r="O12" s="3"/>
      <c r="P12" s="3">
        <v>191957.16</v>
      </c>
      <c r="Q12" s="3"/>
      <c r="R12" s="3">
        <v>231461.42000000004</v>
      </c>
      <c r="S12" s="3">
        <v>10500</v>
      </c>
      <c r="T12" s="3"/>
      <c r="U12" s="3"/>
      <c r="V12" s="3"/>
      <c r="W12" s="3"/>
      <c r="X12" s="3">
        <v>7804.94</v>
      </c>
      <c r="Y12" s="3">
        <v>63</v>
      </c>
      <c r="Z12" s="3">
        <v>5725.589999999999</v>
      </c>
      <c r="AA12" s="3">
        <v>46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>
        <v>352607</v>
      </c>
      <c r="AN12" s="30">
        <f>G12+J12+L12+M12+N12+O12+P12+Q12+R12+S12+T12+U12+V12+W12+X12+Y12+Z12+AA12+AB12+AC12+AD12+AE12+AF12+AG12+AH12+AM12+AI12+AJ12+AK12</f>
        <v>3817140.5300000003</v>
      </c>
      <c r="AO12" s="13"/>
    </row>
    <row r="13" spans="1:41" ht="16.5" customHeight="1">
      <c r="A13" s="64" t="s">
        <v>71</v>
      </c>
      <c r="B13" s="62">
        <v>760200002</v>
      </c>
      <c r="C13" s="63" t="s">
        <v>56</v>
      </c>
      <c r="D13" s="3">
        <v>1071370</v>
      </c>
      <c r="E13" s="3">
        <v>809754</v>
      </c>
      <c r="F13" s="3">
        <v>816164.76</v>
      </c>
      <c r="G13" s="3">
        <v>809753.52</v>
      </c>
      <c r="H13" s="3">
        <f>F13-E13</f>
        <v>6410.760000000009</v>
      </c>
      <c r="I13" s="29"/>
      <c r="J13" s="3">
        <v>19305</v>
      </c>
      <c r="K13" s="3">
        <v>34</v>
      </c>
      <c r="L13" s="3">
        <v>105029.07</v>
      </c>
      <c r="M13" s="3">
        <v>9043</v>
      </c>
      <c r="N13" s="3"/>
      <c r="O13" s="3"/>
      <c r="P13" s="3">
        <v>37951.81</v>
      </c>
      <c r="Q13" s="3"/>
      <c r="R13" s="3"/>
      <c r="S13" s="3"/>
      <c r="T13" s="3"/>
      <c r="U13" s="3"/>
      <c r="V13" s="3"/>
      <c r="W13" s="3"/>
      <c r="X13" s="3"/>
      <c r="Y13" s="3"/>
      <c r="Z13" s="3">
        <v>5794.68</v>
      </c>
      <c r="AA13" s="3">
        <v>21</v>
      </c>
      <c r="AB13" s="3"/>
      <c r="AC13" s="3"/>
      <c r="AD13" s="3"/>
      <c r="AE13" s="3"/>
      <c r="AF13" s="3"/>
      <c r="AG13" s="3"/>
      <c r="AH13" s="3"/>
      <c r="AI13" s="3"/>
      <c r="AJ13" s="3">
        <v>69.88</v>
      </c>
      <c r="AK13" s="3">
        <v>813.6</v>
      </c>
      <c r="AL13" s="3"/>
      <c r="AM13" s="3">
        <v>85192</v>
      </c>
      <c r="AN13" s="30">
        <f>G13+J13+L13+M13+N13+O13+P13+Q13+R13+S13+T13+U13+V13+W13+X13+Y13+Z13+AA13+AB13+AC13+AD13+AE13+AF13+AG13+AH13+AM13+AI13+AJ13+AK13</f>
        <v>1072973.56</v>
      </c>
      <c r="AO13" s="13"/>
    </row>
    <row r="14" spans="1:41" ht="16.5" customHeight="1">
      <c r="A14" s="64" t="s">
        <v>72</v>
      </c>
      <c r="B14" s="62">
        <v>600200001</v>
      </c>
      <c r="C14" s="63" t="s">
        <v>56</v>
      </c>
      <c r="D14" s="3">
        <v>919910</v>
      </c>
      <c r="E14" s="3">
        <v>701565</v>
      </c>
      <c r="F14" s="3">
        <v>722651.35</v>
      </c>
      <c r="G14" s="3">
        <v>701564.91</v>
      </c>
      <c r="H14" s="3">
        <f>F14-E14</f>
        <v>21086.349999999977</v>
      </c>
      <c r="I14" s="29"/>
      <c r="J14" s="3">
        <v>15387</v>
      </c>
      <c r="K14" s="3">
        <v>1328</v>
      </c>
      <c r="L14" s="3">
        <v>27966.649999999998</v>
      </c>
      <c r="M14" s="3">
        <v>4399</v>
      </c>
      <c r="N14" s="3"/>
      <c r="O14" s="3"/>
      <c r="P14" s="3">
        <v>74244.78</v>
      </c>
      <c r="Q14" s="3">
        <v>9868</v>
      </c>
      <c r="R14" s="3"/>
      <c r="S14" s="3"/>
      <c r="T14" s="3"/>
      <c r="U14" s="3"/>
      <c r="V14" s="3"/>
      <c r="W14" s="3"/>
      <c r="X14" s="3"/>
      <c r="Y14" s="3"/>
      <c r="Z14" s="3">
        <v>6717.3099999999995</v>
      </c>
      <c r="AA14" s="3">
        <v>102</v>
      </c>
      <c r="AB14" s="3"/>
      <c r="AC14" s="3"/>
      <c r="AD14" s="3"/>
      <c r="AE14" s="3"/>
      <c r="AF14" s="3"/>
      <c r="AG14" s="3"/>
      <c r="AH14" s="3"/>
      <c r="AI14" s="3"/>
      <c r="AJ14" s="3">
        <v>254.56</v>
      </c>
      <c r="AK14" s="3"/>
      <c r="AL14" s="3"/>
      <c r="AM14" s="3">
        <v>105523</v>
      </c>
      <c r="AN14" s="30">
        <f>G14+J14+L14+M14+N14+O14+P14+Q14+R14+S14+T14+U14+V14+W14+X14+Y14+Z14+AA14+AB14+AC14+AD14+AE14+AF14+AG14+AH14+AM14+AI14+AJ14+AK14</f>
        <v>946027.2100000002</v>
      </c>
      <c r="AO14" s="13"/>
    </row>
    <row r="15" spans="1:41" ht="27.75" customHeight="1">
      <c r="A15" s="64" t="s">
        <v>73</v>
      </c>
      <c r="B15" s="62">
        <v>761200001</v>
      </c>
      <c r="C15" s="63" t="s">
        <v>56</v>
      </c>
      <c r="D15" s="3">
        <v>187808</v>
      </c>
      <c r="E15" s="3">
        <v>136259</v>
      </c>
      <c r="F15" s="3">
        <v>133286.56</v>
      </c>
      <c r="G15" s="3">
        <v>132528.56</v>
      </c>
      <c r="H15" s="3"/>
      <c r="I15" s="29">
        <f>F15-E15</f>
        <v>-2972.4400000000023</v>
      </c>
      <c r="J15" s="3">
        <v>5522</v>
      </c>
      <c r="K15" s="3">
        <v>20</v>
      </c>
      <c r="L15" s="3">
        <v>39128.84</v>
      </c>
      <c r="M15" s="3">
        <v>2768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23916</v>
      </c>
      <c r="AN15" s="30">
        <f>G15+J15+L15+M15+N15+O15+P15+Q15+R15+S15+T15+U15+V15+W15+X15+Y15+Z15+AA15+AB15+AC15+AD15+AE15+AF15+AG15+AH15+AM15+AI15+AJ15+AK15</f>
        <v>203863.4</v>
      </c>
      <c r="AO15" s="13"/>
    </row>
    <row r="16" spans="1:41" ht="15" customHeight="1">
      <c r="A16" s="64" t="s">
        <v>74</v>
      </c>
      <c r="B16" s="62">
        <v>680200030</v>
      </c>
      <c r="C16" s="63" t="s">
        <v>56</v>
      </c>
      <c r="D16" s="3">
        <v>1059000</v>
      </c>
      <c r="E16" s="3">
        <v>809716</v>
      </c>
      <c r="F16" s="3">
        <v>793092.68</v>
      </c>
      <c r="G16" s="3">
        <v>791458.27</v>
      </c>
      <c r="H16" s="3"/>
      <c r="I16" s="29">
        <f>F16-E16</f>
        <v>-16623.31999999995</v>
      </c>
      <c r="J16" s="3">
        <v>27140</v>
      </c>
      <c r="K16" s="3">
        <v>66</v>
      </c>
      <c r="L16" s="3">
        <f>78953.23</f>
        <v>78953.23</v>
      </c>
      <c r="M16" s="3">
        <v>2824</v>
      </c>
      <c r="N16" s="3"/>
      <c r="O16" s="3"/>
      <c r="P16" s="3">
        <v>152518.02999999997</v>
      </c>
      <c r="Q16" s="3">
        <v>1284</v>
      </c>
      <c r="R16" s="3">
        <v>63800.44999999999</v>
      </c>
      <c r="S16" s="3">
        <v>2870</v>
      </c>
      <c r="T16" s="3"/>
      <c r="U16" s="3"/>
      <c r="V16" s="3"/>
      <c r="W16" s="3"/>
      <c r="X16" s="3">
        <v>3901.5600000000004</v>
      </c>
      <c r="Y16" s="3">
        <v>24</v>
      </c>
      <c r="Z16" s="3">
        <v>2111.43</v>
      </c>
      <c r="AA16" s="3">
        <v>3</v>
      </c>
      <c r="AB16" s="3"/>
      <c r="AC16" s="3"/>
      <c r="AD16" s="3">
        <v>190.17000000000002</v>
      </c>
      <c r="AE16" s="3"/>
      <c r="AF16" s="3"/>
      <c r="AG16" s="3"/>
      <c r="AH16" s="3"/>
      <c r="AI16" s="3">
        <v>109.64</v>
      </c>
      <c r="AJ16" s="3">
        <v>1238.74</v>
      </c>
      <c r="AK16" s="3"/>
      <c r="AL16" s="3"/>
      <c r="AM16" s="3">
        <v>89413</v>
      </c>
      <c r="AN16" s="30">
        <f>G16+J16+L16+M16+N16+O16+P16+Q16+R16+S16+T16+U16+V16+W16+X16+Y16+Z16+AA16+AB16+AC16+AD16+AE16+AF16+AG16+AH16+AM16+AJ16+AK16</f>
        <v>1217729.88</v>
      </c>
      <c r="AO16" s="13"/>
    </row>
    <row r="17" spans="1:41" ht="25.5" customHeight="1">
      <c r="A17" s="64" t="s">
        <v>75</v>
      </c>
      <c r="B17" s="62">
        <v>50012101</v>
      </c>
      <c r="C17" s="63" t="s">
        <v>56</v>
      </c>
      <c r="D17" s="3">
        <v>435496</v>
      </c>
      <c r="E17" s="3">
        <v>337216</v>
      </c>
      <c r="F17" s="3">
        <v>304121.74</v>
      </c>
      <c r="G17" s="3">
        <v>303809.66</v>
      </c>
      <c r="H17" s="3"/>
      <c r="I17" s="29">
        <f>F17-E17</f>
        <v>-33094.26000000001</v>
      </c>
      <c r="J17" s="3">
        <v>28857</v>
      </c>
      <c r="K17" s="3">
        <v>4</v>
      </c>
      <c r="L17" s="3">
        <v>23427.010000000002</v>
      </c>
      <c r="M17" s="3"/>
      <c r="N17" s="3"/>
      <c r="O17" s="3"/>
      <c r="P17" s="3">
        <v>516167.51000000007</v>
      </c>
      <c r="Q17" s="3">
        <v>42962.75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v>781.7599999999999</v>
      </c>
      <c r="AI17" s="3"/>
      <c r="AJ17" s="3"/>
      <c r="AK17" s="3"/>
      <c r="AL17" s="3"/>
      <c r="AM17" s="3">
        <v>0</v>
      </c>
      <c r="AN17" s="30">
        <f>G17+J17+L17+M17+N17+O17+P17+Q17+R17+S17+T17+U17+V17+W17+X17+Y17+Z17+AA17+AB17+AC17+AD17+AE17+AF17+AG17+AH17+AM17+AI17+AJ17+AK17</f>
        <v>916005.6900000001</v>
      </c>
      <c r="AO17" s="13"/>
    </row>
    <row r="18" spans="1:40" s="31" customFormat="1" ht="25.5">
      <c r="A18" s="65" t="s">
        <v>53</v>
      </c>
      <c r="B18" s="24"/>
      <c r="C18" s="35"/>
      <c r="D18" s="34">
        <f aca="true" t="shared" si="1" ref="D18:AN18">SUM(D19:D34)</f>
        <v>4437054</v>
      </c>
      <c r="E18" s="34">
        <f t="shared" si="1"/>
        <v>3394049</v>
      </c>
      <c r="F18" s="34">
        <f t="shared" si="1"/>
        <v>3369185.189999999</v>
      </c>
      <c r="G18" s="34">
        <f t="shared" si="1"/>
        <v>3181553.98</v>
      </c>
      <c r="H18" s="34">
        <f t="shared" si="1"/>
        <v>179909.34000000003</v>
      </c>
      <c r="I18" s="34">
        <f t="shared" si="1"/>
        <v>-204773.1499999999</v>
      </c>
      <c r="J18" s="34">
        <f t="shared" si="1"/>
        <v>135544</v>
      </c>
      <c r="K18" s="34">
        <f t="shared" si="1"/>
        <v>7507</v>
      </c>
      <c r="L18" s="34">
        <f t="shared" si="1"/>
        <v>436824.52999999997</v>
      </c>
      <c r="M18" s="34">
        <f t="shared" si="1"/>
        <v>22704</v>
      </c>
      <c r="N18" s="34">
        <f t="shared" si="1"/>
        <v>0</v>
      </c>
      <c r="O18" s="34">
        <f t="shared" si="1"/>
        <v>0</v>
      </c>
      <c r="P18" s="34">
        <f t="shared" si="1"/>
        <v>36102.77999999999</v>
      </c>
      <c r="Q18" s="34">
        <f t="shared" si="1"/>
        <v>0</v>
      </c>
      <c r="R18" s="34">
        <f t="shared" si="1"/>
        <v>0</v>
      </c>
      <c r="S18" s="34">
        <f t="shared" si="1"/>
        <v>0</v>
      </c>
      <c r="T18" s="34">
        <f t="shared" si="1"/>
        <v>0</v>
      </c>
      <c r="U18" s="34">
        <f t="shared" si="1"/>
        <v>0</v>
      </c>
      <c r="V18" s="34">
        <f t="shared" si="1"/>
        <v>0</v>
      </c>
      <c r="W18" s="34">
        <f t="shared" si="1"/>
        <v>0</v>
      </c>
      <c r="X18" s="34">
        <f t="shared" si="1"/>
        <v>0</v>
      </c>
      <c r="Y18" s="34">
        <f t="shared" si="1"/>
        <v>0</v>
      </c>
      <c r="Z18" s="34">
        <f t="shared" si="1"/>
        <v>9338.699999999999</v>
      </c>
      <c r="AA18" s="34">
        <f t="shared" si="1"/>
        <v>28</v>
      </c>
      <c r="AB18" s="34">
        <f t="shared" si="1"/>
        <v>0</v>
      </c>
      <c r="AC18" s="34">
        <f t="shared" si="1"/>
        <v>0</v>
      </c>
      <c r="AD18" s="34">
        <f t="shared" si="1"/>
        <v>0</v>
      </c>
      <c r="AE18" s="34">
        <f t="shared" si="1"/>
        <v>0</v>
      </c>
      <c r="AF18" s="34">
        <f t="shared" si="1"/>
        <v>0</v>
      </c>
      <c r="AG18" s="34">
        <f t="shared" si="1"/>
        <v>0</v>
      </c>
      <c r="AH18" s="34">
        <f t="shared" si="1"/>
        <v>0</v>
      </c>
      <c r="AI18" s="34">
        <f t="shared" si="1"/>
        <v>0</v>
      </c>
      <c r="AJ18" s="34">
        <f>SUM(AJ19:AJ34)</f>
        <v>1504.4299999999998</v>
      </c>
      <c r="AK18" s="34">
        <f>SUM(AK19:AK34)</f>
        <v>0</v>
      </c>
      <c r="AL18" s="34">
        <f>SUM(AL19:AL34)</f>
        <v>0</v>
      </c>
      <c r="AM18" s="34">
        <f t="shared" si="1"/>
        <v>238224</v>
      </c>
      <c r="AN18" s="34">
        <f t="shared" si="1"/>
        <v>4061824.42</v>
      </c>
    </row>
    <row r="19" spans="1:40" ht="38.25">
      <c r="A19" s="38" t="s">
        <v>20</v>
      </c>
      <c r="B19" s="66">
        <v>601000001</v>
      </c>
      <c r="C19" s="11" t="s">
        <v>56</v>
      </c>
      <c r="D19" s="10">
        <v>370963</v>
      </c>
      <c r="E19" s="10">
        <v>286194</v>
      </c>
      <c r="F19" s="10">
        <v>296778.72</v>
      </c>
      <c r="G19" s="10">
        <v>286193.63</v>
      </c>
      <c r="H19" s="3">
        <f>F19-E19</f>
        <v>10584.719999999972</v>
      </c>
      <c r="I19" s="3"/>
      <c r="J19" s="10">
        <v>18477</v>
      </c>
      <c r="K19" s="10">
        <v>785</v>
      </c>
      <c r="L19" s="10">
        <v>8391.19</v>
      </c>
      <c r="M19" s="10">
        <v>1372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245.52</v>
      </c>
      <c r="AK19" s="3"/>
      <c r="AL19" s="3"/>
      <c r="AM19" s="3">
        <v>26584</v>
      </c>
      <c r="AN19" s="30">
        <f>G19+J19+L19+M19+N19+O19+P19+Q19+R19+S19+T19+U19+V19+W19+X19+Y19+Z19+AA19+AB19+AC19+AD19+AE19+AF19+AG19+AH19+AM19+AI19+AJ19+AK19</f>
        <v>341263.34</v>
      </c>
    </row>
    <row r="20" spans="1:40" ht="11.25" customHeight="1">
      <c r="A20" s="38" t="s">
        <v>87</v>
      </c>
      <c r="B20" s="66">
        <v>681000002</v>
      </c>
      <c r="C20" s="11"/>
      <c r="D20" s="10">
        <v>152950</v>
      </c>
      <c r="E20" s="10">
        <v>117680</v>
      </c>
      <c r="F20" s="10">
        <v>105011.3</v>
      </c>
      <c r="G20" s="10">
        <v>105011.3</v>
      </c>
      <c r="H20" s="3"/>
      <c r="I20" s="3">
        <f>F20-E20</f>
        <v>-12668.699999999997</v>
      </c>
      <c r="J20" s="10">
        <v>3319</v>
      </c>
      <c r="K20" s="10">
        <v>0</v>
      </c>
      <c r="L20" s="10">
        <v>211.96</v>
      </c>
      <c r="M20" s="10">
        <v>56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>
        <v>22192</v>
      </c>
      <c r="AN20" s="30">
        <f>G20+J20+L20+M20+N20+O20+P20+Q20+R20+S20+T20+U20+V20+W20+X20+Y20+Z20+AA20+AB20+AC20+AD20+AE20+AF20+AG20+AH20+AM20+AI20+AJ20+AK20</f>
        <v>130790.26000000001</v>
      </c>
    </row>
    <row r="21" spans="1:40" ht="28.5" customHeight="1">
      <c r="A21" s="38" t="s">
        <v>76</v>
      </c>
      <c r="B21" s="66">
        <v>780200005</v>
      </c>
      <c r="C21" s="11"/>
      <c r="D21" s="10">
        <v>542689</v>
      </c>
      <c r="E21" s="10">
        <v>413486</v>
      </c>
      <c r="F21" s="10">
        <v>489945.59</v>
      </c>
      <c r="G21" s="10">
        <v>413485.39</v>
      </c>
      <c r="H21" s="3">
        <f>F21-E21</f>
        <v>76459.59000000003</v>
      </c>
      <c r="I21" s="3"/>
      <c r="J21" s="10">
        <v>7497</v>
      </c>
      <c r="K21" s="10">
        <v>1295</v>
      </c>
      <c r="L21" s="10">
        <v>0</v>
      </c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>
        <v>19215</v>
      </c>
      <c r="AN21" s="30">
        <f>G21+J21+L21+M21+N21+O21+P21+Q21+R21+S21+T21+U21+V21+W21+X21+Y21+Z21+AA21+AB21+AC21+AD21+AE21+AF21+AG21+AH21+AM21+AI21+AJ21+AK21</f>
        <v>440197.39</v>
      </c>
    </row>
    <row r="22" spans="1:40" ht="16.5" customHeight="1">
      <c r="A22" s="38" t="s">
        <v>77</v>
      </c>
      <c r="B22" s="66">
        <v>781800005</v>
      </c>
      <c r="C22" s="11"/>
      <c r="D22" s="10">
        <v>52708</v>
      </c>
      <c r="E22" s="10">
        <v>40915</v>
      </c>
      <c r="F22" s="10">
        <v>38646.71</v>
      </c>
      <c r="G22" s="10">
        <v>38563.39</v>
      </c>
      <c r="H22" s="3"/>
      <c r="I22" s="3">
        <f>F22-E22</f>
        <v>-2268.290000000001</v>
      </c>
      <c r="J22" s="10">
        <v>1448</v>
      </c>
      <c r="K22" s="10">
        <v>0</v>
      </c>
      <c r="L22" s="10">
        <v>11408.390000000001</v>
      </c>
      <c r="M22" s="10">
        <v>1784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>
        <v>7327</v>
      </c>
      <c r="AN22" s="30">
        <f>G22+J22+L22+M22+N22+O22+P22+Q22+R22+S22+T22+U22+V22+W22+X22+Y22+Z22+AA22+AB22+AC22+AD22+AE22+AF22+AG22+AH22+AM22+AI22+AJ22+AK22</f>
        <v>60530.78</v>
      </c>
    </row>
    <row r="23" spans="1:40" ht="24" customHeight="1">
      <c r="A23" s="38" t="s">
        <v>78</v>
      </c>
      <c r="B23" s="66">
        <v>50022601</v>
      </c>
      <c r="C23" s="11"/>
      <c r="D23" s="10">
        <v>1487719</v>
      </c>
      <c r="E23" s="10">
        <v>1142829</v>
      </c>
      <c r="F23" s="10">
        <v>1062302.6</v>
      </c>
      <c r="G23" s="10">
        <v>1055582.91</v>
      </c>
      <c r="H23" s="3"/>
      <c r="I23" s="3">
        <f>F23-E23</f>
        <v>-80526.3999999999</v>
      </c>
      <c r="J23" s="10">
        <v>76286</v>
      </c>
      <c r="K23" s="10">
        <v>700</v>
      </c>
      <c r="L23" s="10">
        <v>163.56</v>
      </c>
      <c r="M23" s="10">
        <v>16</v>
      </c>
      <c r="N23" s="3"/>
      <c r="O23" s="3"/>
      <c r="P23" s="3">
        <v>36102.77999999999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12713</v>
      </c>
      <c r="AN23" s="30">
        <f>G23+J23+L23+M23+N23+O23+P23+Q23+R23+S23+T23+U23+V23+W23+X23+Y23+Z23+AA23+AB23+AC23+AD23+AE23+AF23+AG23+AH23+AM23+AI23+AJ23+AK23</f>
        <v>1180864.25</v>
      </c>
    </row>
    <row r="24" spans="1:40" ht="17.25" customHeight="1">
      <c r="A24" s="38" t="s">
        <v>79</v>
      </c>
      <c r="B24" s="66">
        <v>50043801</v>
      </c>
      <c r="C24" s="11"/>
      <c r="D24" s="10">
        <v>243958</v>
      </c>
      <c r="E24" s="10">
        <v>190375</v>
      </c>
      <c r="F24" s="10">
        <v>271603.27</v>
      </c>
      <c r="G24" s="10">
        <v>190374.88</v>
      </c>
      <c r="H24" s="3">
        <f>F24-E24</f>
        <v>81228.27000000002</v>
      </c>
      <c r="I24" s="3"/>
      <c r="J24" s="10">
        <v>18272</v>
      </c>
      <c r="K24" s="10">
        <v>4652</v>
      </c>
      <c r="L24" s="10">
        <v>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19504</v>
      </c>
      <c r="AN24" s="30">
        <f>G24+J24+L24+M24+N24+O24+P24+Q24+R24+S24+T24+U24+V24+W24+X24+Y24+Z24+AA24+AB24+AC24+AD24+AE24+AF24+AG24+AH24+AM24+AI24+AJ24+AK24</f>
        <v>228150.88</v>
      </c>
    </row>
    <row r="25" spans="1:40" ht="12.75">
      <c r="A25" s="38" t="s">
        <v>10</v>
      </c>
      <c r="B25" s="66">
        <v>50000042</v>
      </c>
      <c r="C25" s="11"/>
      <c r="D25" s="10">
        <v>50616</v>
      </c>
      <c r="E25" s="10">
        <v>38983</v>
      </c>
      <c r="F25" s="10">
        <v>35851.27</v>
      </c>
      <c r="G25" s="10">
        <v>35851.270000000004</v>
      </c>
      <c r="H25" s="3"/>
      <c r="I25" s="3">
        <f>F25-E25</f>
        <v>-3131.730000000003</v>
      </c>
      <c r="J25" s="10">
        <v>8</v>
      </c>
      <c r="K25" s="10">
        <v>0</v>
      </c>
      <c r="L25" s="10">
        <v>0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>
        <v>1258.9099999999999</v>
      </c>
      <c r="AK25" s="3"/>
      <c r="AL25" s="3"/>
      <c r="AM25" s="3">
        <v>104</v>
      </c>
      <c r="AN25" s="30">
        <f>G25+J25+L25+M25+N25+O25+P25+Q25+R25+S25+T25+U25+V25+W25+X25+Y25+Z25+AA25+AB25+AC25+AD25+AE25+AF25+AG25+AH25+AM25+AI25+AJ25+AK25</f>
        <v>37222.18000000001</v>
      </c>
    </row>
    <row r="26" spans="1:40" ht="16.5" customHeight="1">
      <c r="A26" s="38" t="s">
        <v>80</v>
      </c>
      <c r="B26" s="66">
        <v>50000017</v>
      </c>
      <c r="C26" s="11" t="s">
        <v>57</v>
      </c>
      <c r="D26" s="10">
        <v>327995</v>
      </c>
      <c r="E26" s="10">
        <v>253548</v>
      </c>
      <c r="F26" s="10">
        <v>254803.78</v>
      </c>
      <c r="G26" s="10">
        <v>253521.90000000002</v>
      </c>
      <c r="H26" s="3">
        <f>F26-E26</f>
        <v>1255.7799999999988</v>
      </c>
      <c r="I26" s="3"/>
      <c r="J26" s="10">
        <v>2886</v>
      </c>
      <c r="K26" s="10">
        <v>20</v>
      </c>
      <c r="L26" s="10">
        <v>4290.72</v>
      </c>
      <c r="M26" s="10">
        <v>900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v>36536</v>
      </c>
      <c r="AN26" s="30">
        <f>G26+J26+L26+M26+N26+O26+P26+Q26+R26+S26+T26+U26+V26+W26+X26+Y26+Z26+AA26+AB26+AC26+AD26+AE26+AF26+AG26+AH26+AM26+AI26+AJ26+AK26</f>
        <v>298134.62</v>
      </c>
    </row>
    <row r="27" spans="1:40" ht="17.25" customHeight="1">
      <c r="A27" s="38" t="s">
        <v>81</v>
      </c>
      <c r="B27" s="66">
        <v>680200009</v>
      </c>
      <c r="C27" s="11" t="s">
        <v>57</v>
      </c>
      <c r="D27" s="10">
        <v>74324</v>
      </c>
      <c r="E27" s="10">
        <v>56058</v>
      </c>
      <c r="F27" s="10">
        <v>57368.38</v>
      </c>
      <c r="G27" s="10">
        <v>56056.5</v>
      </c>
      <c r="H27" s="3">
        <f>F27-E27</f>
        <v>1310.3799999999974</v>
      </c>
      <c r="I27" s="3"/>
      <c r="J27" s="10">
        <v>128</v>
      </c>
      <c r="K27" s="10">
        <v>4</v>
      </c>
      <c r="L27" s="10">
        <v>16227.01</v>
      </c>
      <c r="M27" s="10">
        <v>16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9275.91</v>
      </c>
      <c r="AA27" s="3">
        <v>28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>
        <v>2511</v>
      </c>
      <c r="AN27" s="30">
        <f>G27+J27+L27+M27+N27+O27+P27+Q27+R27+S27+T27+U27+V27+W27+X27+Y27+Z27+AA27+AB27+AC27+AD27+AE27+AF27+AG27+AH27+AM27+AI27+AJ27+AK27</f>
        <v>84242.42</v>
      </c>
    </row>
    <row r="28" spans="1:40" ht="18.75" customHeight="1">
      <c r="A28" s="38" t="s">
        <v>82</v>
      </c>
      <c r="B28" s="66">
        <v>760200003</v>
      </c>
      <c r="C28" s="11" t="s">
        <v>56</v>
      </c>
      <c r="D28" s="10">
        <v>137318</v>
      </c>
      <c r="E28" s="10">
        <v>105033</v>
      </c>
      <c r="F28" s="10">
        <v>114103.6</v>
      </c>
      <c r="G28" s="10">
        <v>105032.42000000001</v>
      </c>
      <c r="H28" s="3">
        <f>F28-E28</f>
        <v>9070.600000000006</v>
      </c>
      <c r="I28" s="3"/>
      <c r="J28" s="10">
        <v>2150</v>
      </c>
      <c r="K28" s="10">
        <v>43</v>
      </c>
      <c r="L28" s="10">
        <v>30628.86</v>
      </c>
      <c r="M28" s="10">
        <v>4288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34.34</v>
      </c>
      <c r="AA28" s="3">
        <v>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>
        <v>13998</v>
      </c>
      <c r="AN28" s="30">
        <f>G28+J28+L28+M28+N28+O28+P28+Q28+R28+S28+T28+U28+V28+W28+X28+Y28+Z28+AA28+AB28+AC28+AD28+AE28+AF28+AG28+AH28+AM28+AI28+AJ28+AK28</f>
        <v>156131.62000000002</v>
      </c>
    </row>
    <row r="29" spans="1:40" ht="18.75" customHeight="1">
      <c r="A29" s="38" t="s">
        <v>83</v>
      </c>
      <c r="B29" s="66">
        <v>50064005</v>
      </c>
      <c r="C29" s="11" t="s">
        <v>57</v>
      </c>
      <c r="D29" s="10">
        <v>151115</v>
      </c>
      <c r="E29" s="10">
        <v>114721</v>
      </c>
      <c r="F29" s="10">
        <v>103940.4</v>
      </c>
      <c r="G29" s="10">
        <v>103615.22</v>
      </c>
      <c r="H29" s="3"/>
      <c r="I29" s="3">
        <f aca="true" t="shared" si="2" ref="I29:I34">F29-E29</f>
        <v>-10780.600000000006</v>
      </c>
      <c r="J29" s="10">
        <v>816</v>
      </c>
      <c r="K29" s="10">
        <v>8</v>
      </c>
      <c r="L29" s="10">
        <v>391.67</v>
      </c>
      <c r="M29" s="10">
        <v>48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v>24.22</v>
      </c>
      <c r="AA29" s="3">
        <v>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>
        <v>14172</v>
      </c>
      <c r="AN29" s="30">
        <f>G29+J29+L29+M29+N29+O29+P29+Q29+R29+S29+T29+U29+V29+W29+X29+Y29+Z29+AA29+AB29+AC29+AD29+AE29+AF29+AG29+AH29+AM29+AI29+AJ29+AK29</f>
        <v>119067.11</v>
      </c>
    </row>
    <row r="30" spans="1:40" ht="18.75" customHeight="1">
      <c r="A30" s="38" t="s">
        <v>84</v>
      </c>
      <c r="B30" s="66">
        <v>210000043</v>
      </c>
      <c r="C30" s="11" t="s">
        <v>57</v>
      </c>
      <c r="D30" s="10"/>
      <c r="E30" s="10"/>
      <c r="F30" s="10"/>
      <c r="G30" s="10"/>
      <c r="H30" s="3"/>
      <c r="I30" s="3">
        <f t="shared" si="2"/>
        <v>0</v>
      </c>
      <c r="J30" s="10"/>
      <c r="K30" s="10"/>
      <c r="L30" s="10">
        <v>24424.979999999996</v>
      </c>
      <c r="M30" s="10">
        <v>2584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0">
        <f>G30+J30+L30+M30+N30+O30+P30+Q30+R30+S30+T30+U30+V30+W30+X30+Y30+Z30+AA30+AB30+AC30+AD30+AE30+AF30+AG30+AH30+AM30+AI30+AJ30+AK30</f>
        <v>27008.979999999996</v>
      </c>
    </row>
    <row r="31" spans="1:40" ht="24" customHeight="1">
      <c r="A31" s="38" t="s">
        <v>45</v>
      </c>
      <c r="B31" s="66">
        <v>50064009</v>
      </c>
      <c r="C31" s="11" t="s">
        <v>57</v>
      </c>
      <c r="D31" s="10">
        <v>407566</v>
      </c>
      <c r="E31" s="10">
        <v>310222</v>
      </c>
      <c r="F31" s="10">
        <v>261835.59</v>
      </c>
      <c r="G31" s="10">
        <v>261808.13999999998</v>
      </c>
      <c r="H31" s="3"/>
      <c r="I31" s="3">
        <f t="shared" si="2"/>
        <v>-48386.41</v>
      </c>
      <c r="J31" s="10">
        <v>1832</v>
      </c>
      <c r="K31" s="10">
        <v>0</v>
      </c>
      <c r="L31" s="10">
        <v>82379.6</v>
      </c>
      <c r="M31" s="10">
        <v>11192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>
        <v>37716</v>
      </c>
      <c r="AN31" s="30">
        <f>G31+J31+L31+M31+N31+O31+P31+Q31+R31+S31+T31+U31+V31+W31+X31+Y31+Z31+AA31+AB31+AC31+AD31+AE31+AF31+AG31+AH31+AM31+AI31+AJ31+AK31</f>
        <v>394927.74</v>
      </c>
    </row>
    <row r="32" spans="1:40" ht="18.75" customHeight="1">
      <c r="A32" s="38" t="s">
        <v>85</v>
      </c>
      <c r="B32" s="66">
        <v>50066201</v>
      </c>
      <c r="C32" s="11" t="s">
        <v>57</v>
      </c>
      <c r="D32" s="10">
        <v>119377</v>
      </c>
      <c r="E32" s="10">
        <v>89532</v>
      </c>
      <c r="F32" s="10">
        <v>76760.3</v>
      </c>
      <c r="G32" s="10">
        <v>76760.3</v>
      </c>
      <c r="H32" s="3"/>
      <c r="I32" s="3">
        <f t="shared" si="2"/>
        <v>-12771.699999999997</v>
      </c>
      <c r="J32" s="10">
        <v>180</v>
      </c>
      <c r="K32" s="10">
        <v>0</v>
      </c>
      <c r="L32" s="10">
        <v>0</v>
      </c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>
        <v>404</v>
      </c>
      <c r="AN32" s="30">
        <f>G32+J32+L32+M32+N32+O32+P32+Q32+R32+S32+T32+U32+V32+W32+X32+Y32+Z32+AA32+AB32+AC32+AD32+AE32+AF32+AG32+AH32+AM32+AI32+AJ32+AK32</f>
        <v>77344.3</v>
      </c>
    </row>
    <row r="33" spans="1:40" ht="15" customHeight="1">
      <c r="A33" s="38" t="s">
        <v>86</v>
      </c>
      <c r="B33" s="66">
        <v>440800001</v>
      </c>
      <c r="C33" s="11" t="s">
        <v>57</v>
      </c>
      <c r="D33" s="10">
        <v>112903</v>
      </c>
      <c r="E33" s="10">
        <v>86503</v>
      </c>
      <c r="F33" s="10">
        <v>73451.86</v>
      </c>
      <c r="G33" s="10">
        <v>73075.41</v>
      </c>
      <c r="H33" s="3"/>
      <c r="I33" s="3">
        <f t="shared" si="2"/>
        <v>-13051.14</v>
      </c>
      <c r="J33" s="10">
        <v>1459</v>
      </c>
      <c r="K33" s="10">
        <v>0</v>
      </c>
      <c r="L33" s="10">
        <v>14329.669999999996</v>
      </c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4.23</v>
      </c>
      <c r="AA33" s="3">
        <v>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>
        <v>7369</v>
      </c>
      <c r="AN33" s="30">
        <f>G33+J33+L33+M33+N33+O33+P33+Q33+R33+S33+T33+U33+V33+W33+X33+Y33+Z33+AA33+AB33+AC33+AD33+AE33+AF33+AG33+AH33+AM33+AI33+AJ33+AK33</f>
        <v>96237.31</v>
      </c>
    </row>
    <row r="34" spans="1:40" ht="15" customHeight="1">
      <c r="A34" s="38" t="s">
        <v>90</v>
      </c>
      <c r="B34" s="66">
        <v>50000020</v>
      </c>
      <c r="C34" s="11" t="s">
        <v>57</v>
      </c>
      <c r="D34" s="10">
        <v>204853</v>
      </c>
      <c r="E34" s="10">
        <v>147970</v>
      </c>
      <c r="F34" s="10">
        <v>126781.82</v>
      </c>
      <c r="G34" s="10">
        <v>126621.31999999999</v>
      </c>
      <c r="H34" s="3"/>
      <c r="I34" s="3">
        <f t="shared" si="2"/>
        <v>-21188.179999999993</v>
      </c>
      <c r="J34" s="10">
        <v>786</v>
      </c>
      <c r="K34" s="10">
        <v>0</v>
      </c>
      <c r="L34" s="10">
        <v>243976.91999999998</v>
      </c>
      <c r="M34" s="10">
        <v>448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17879</v>
      </c>
      <c r="AN34" s="30">
        <f>G34+J34+L34+M34+N34+O34+P34+Q34+R34+S34+T34+U34+V34+W34+X34+Y34+Z34+AA34+AB34+AC34+AD34+AE34+AF34+AG34+AH34+AM34+AI34+AJ34+AK34</f>
        <v>389711.24</v>
      </c>
    </row>
    <row r="35" spans="1:40" s="31" customFormat="1" ht="12.75">
      <c r="A35" s="24" t="s">
        <v>8</v>
      </c>
      <c r="B35" s="36"/>
      <c r="C35" s="35"/>
      <c r="D35" s="34">
        <f aca="true" t="shared" si="3" ref="D35:W35">SUM(D36:D82)</f>
        <v>2779241</v>
      </c>
      <c r="E35" s="34">
        <f t="shared" si="3"/>
        <v>2135919</v>
      </c>
      <c r="F35" s="34">
        <f t="shared" si="3"/>
        <v>2309977.9499999993</v>
      </c>
      <c r="G35" s="34">
        <f t="shared" si="3"/>
        <v>2078572.54</v>
      </c>
      <c r="H35" s="34">
        <f t="shared" si="3"/>
        <v>226654.36000000002</v>
      </c>
      <c r="I35" s="34">
        <f t="shared" si="3"/>
        <v>-52595.41000000001</v>
      </c>
      <c r="J35" s="34">
        <f t="shared" si="3"/>
        <v>44728</v>
      </c>
      <c r="K35" s="34">
        <f t="shared" si="3"/>
        <v>4411.999999999998</v>
      </c>
      <c r="L35" s="34">
        <f t="shared" si="3"/>
        <v>253297.68999999997</v>
      </c>
      <c r="M35" s="34">
        <f t="shared" si="3"/>
        <v>39684</v>
      </c>
      <c r="N35" s="34">
        <f t="shared" si="3"/>
        <v>0</v>
      </c>
      <c r="O35" s="34">
        <f t="shared" si="3"/>
        <v>0</v>
      </c>
      <c r="P35" s="34">
        <f t="shared" si="3"/>
        <v>438871.68</v>
      </c>
      <c r="Q35" s="34">
        <f t="shared" si="3"/>
        <v>56444.55</v>
      </c>
      <c r="R35" s="34">
        <f t="shared" si="3"/>
        <v>0</v>
      </c>
      <c r="S35" s="34">
        <f t="shared" si="3"/>
        <v>0</v>
      </c>
      <c r="T35" s="34">
        <f t="shared" si="3"/>
        <v>0</v>
      </c>
      <c r="U35" s="34">
        <f t="shared" si="3"/>
        <v>0</v>
      </c>
      <c r="V35" s="34">
        <f t="shared" si="3"/>
        <v>0</v>
      </c>
      <c r="W35" s="34">
        <f t="shared" si="3"/>
        <v>0</v>
      </c>
      <c r="X35" s="34">
        <f aca="true" t="shared" si="4" ref="X35:AN35">SUM(X36:X82)</f>
        <v>0</v>
      </c>
      <c r="Y35" s="34">
        <f t="shared" si="4"/>
        <v>0</v>
      </c>
      <c r="Z35" s="34">
        <f t="shared" si="4"/>
        <v>424.82</v>
      </c>
      <c r="AA35" s="34">
        <f t="shared" si="4"/>
        <v>8</v>
      </c>
      <c r="AB35" s="34">
        <f t="shared" si="4"/>
        <v>0</v>
      </c>
      <c r="AC35" s="34">
        <f t="shared" si="4"/>
        <v>0</v>
      </c>
      <c r="AD35" s="34">
        <f t="shared" si="4"/>
        <v>0</v>
      </c>
      <c r="AE35" s="34">
        <f t="shared" si="4"/>
        <v>0</v>
      </c>
      <c r="AF35" s="34">
        <f t="shared" si="4"/>
        <v>0</v>
      </c>
      <c r="AG35" s="34">
        <f t="shared" si="4"/>
        <v>0</v>
      </c>
      <c r="AH35" s="34">
        <f t="shared" si="4"/>
        <v>15561.91</v>
      </c>
      <c r="AI35" s="34">
        <f t="shared" si="4"/>
        <v>0</v>
      </c>
      <c r="AJ35" s="34">
        <f t="shared" si="4"/>
        <v>0</v>
      </c>
      <c r="AK35" s="34">
        <f t="shared" si="4"/>
        <v>0</v>
      </c>
      <c r="AL35" s="34">
        <f t="shared" si="4"/>
        <v>0</v>
      </c>
      <c r="AM35" s="34">
        <f t="shared" si="4"/>
        <v>226840</v>
      </c>
      <c r="AN35" s="34">
        <f t="shared" si="4"/>
        <v>3154433.190000001</v>
      </c>
    </row>
    <row r="36" spans="1:40" ht="38.25">
      <c r="A36" s="38" t="s">
        <v>49</v>
      </c>
      <c r="B36" s="4">
        <v>440800015</v>
      </c>
      <c r="C36" s="20" t="s">
        <v>57</v>
      </c>
      <c r="D36" s="10">
        <v>111515</v>
      </c>
      <c r="E36" s="10">
        <v>86613</v>
      </c>
      <c r="F36" s="10">
        <v>102238.1</v>
      </c>
      <c r="G36" s="10">
        <v>86612.82</v>
      </c>
      <c r="H36" s="3">
        <f>F36-E36</f>
        <v>15625.100000000006</v>
      </c>
      <c r="I36" s="3"/>
      <c r="J36" s="10">
        <v>864</v>
      </c>
      <c r="K36" s="10">
        <v>0</v>
      </c>
      <c r="L36" s="10">
        <v>0</v>
      </c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>
        <v>440</v>
      </c>
      <c r="AN36" s="30">
        <f>G36+J36+L36+M36+N36+O36+P36+Q36+R36+S36+T36+U36+V36+W36+X36+Y36+Z36+AA36+AB36+AC36+AD36+AE36+AF36+AG36+AH36+AM36+AI36+AJ36+AK36</f>
        <v>87916.82</v>
      </c>
    </row>
    <row r="37" spans="1:40" ht="18" customHeight="1">
      <c r="A37" s="38" t="s">
        <v>88</v>
      </c>
      <c r="B37" s="4">
        <v>210077412</v>
      </c>
      <c r="C37" s="20" t="s">
        <v>57</v>
      </c>
      <c r="D37" s="10">
        <v>65538</v>
      </c>
      <c r="E37" s="10">
        <v>50969</v>
      </c>
      <c r="F37" s="10">
        <v>57287.49</v>
      </c>
      <c r="G37" s="10">
        <v>50968.69</v>
      </c>
      <c r="H37" s="3">
        <f>F37-E37</f>
        <v>6318.489999999998</v>
      </c>
      <c r="I37" s="3"/>
      <c r="J37" s="10">
        <v>488</v>
      </c>
      <c r="K37" s="10">
        <v>16</v>
      </c>
      <c r="L37" s="10">
        <v>54467.80999999999</v>
      </c>
      <c r="M37" s="10">
        <v>7220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v>424.82</v>
      </c>
      <c r="AA37" s="3">
        <v>8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>
        <v>11424</v>
      </c>
      <c r="AN37" s="30">
        <f>G37+J37+L37+M37+N37+O37+P37+Q37+R37+S37+T37+U37+V37+W37+X37+Y37+Z37+AA37+AB37+AC37+AD37+AE37+AF37+AG37+AH37+AM37+AI37+AJ37+AK37</f>
        <v>125001.32</v>
      </c>
    </row>
    <row r="38" spans="1:40" ht="12.75">
      <c r="A38" s="38" t="s">
        <v>100</v>
      </c>
      <c r="B38" s="4">
        <v>681000016</v>
      </c>
      <c r="C38" s="20" t="s">
        <v>57</v>
      </c>
      <c r="D38" s="10"/>
      <c r="E38" s="10"/>
      <c r="F38" s="10"/>
      <c r="G38" s="10"/>
      <c r="H38" s="3"/>
      <c r="I38" s="3"/>
      <c r="J38" s="10"/>
      <c r="K38" s="10"/>
      <c r="L38" s="10">
        <v>0</v>
      </c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13631.94</v>
      </c>
      <c r="AI38" s="3"/>
      <c r="AJ38" s="3"/>
      <c r="AK38" s="3"/>
      <c r="AL38" s="3"/>
      <c r="AM38" s="3"/>
      <c r="AN38" s="30">
        <f>G38+J38+L38+M38+N38+O38+P38+Q38+R38+S38+T38+U38+V38+W38+X38+Y38+Z38+AA38+AB38+AC38+AD38+AE38+AF38+AG38+AH38+AM38+AI38+AJ38+AK38</f>
        <v>13631.94</v>
      </c>
    </row>
    <row r="39" spans="1:40" ht="12.75">
      <c r="A39" s="38" t="s">
        <v>106</v>
      </c>
      <c r="B39" s="4">
        <v>2000001</v>
      </c>
      <c r="C39" s="20" t="s">
        <v>57</v>
      </c>
      <c r="D39" s="10"/>
      <c r="E39" s="10"/>
      <c r="F39" s="10"/>
      <c r="G39" s="10"/>
      <c r="H39" s="3"/>
      <c r="I39" s="3"/>
      <c r="J39" s="10"/>
      <c r="K39" s="10"/>
      <c r="L39" s="10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>
        <v>171.01</v>
      </c>
      <c r="AI39" s="3"/>
      <c r="AJ39" s="3"/>
      <c r="AK39" s="3"/>
      <c r="AL39" s="3"/>
      <c r="AM39" s="3"/>
      <c r="AN39" s="30">
        <f>G39+J39+L39+M39+N39+O39+P39+Q39+R39+S39+T39+U39+V39+W39+X39+Y39+Z39+AA39+AB39+AC39+AD39+AE39+AF39+AG39+AH39+AM39+AI39+AJ39+AK39</f>
        <v>171.01</v>
      </c>
    </row>
    <row r="40" spans="1:40" ht="12.75">
      <c r="A40" s="38" t="s">
        <v>111</v>
      </c>
      <c r="B40" s="4">
        <v>440800009</v>
      </c>
      <c r="C40" s="20" t="s">
        <v>57</v>
      </c>
      <c r="D40" s="10">
        <v>90456</v>
      </c>
      <c r="E40" s="10">
        <v>70072</v>
      </c>
      <c r="F40" s="10">
        <v>69747.19</v>
      </c>
      <c r="G40" s="10">
        <v>69747.19</v>
      </c>
      <c r="H40" s="3"/>
      <c r="I40" s="3">
        <f>F40-E40</f>
        <v>-324.8099999999977</v>
      </c>
      <c r="J40" s="10">
        <v>444</v>
      </c>
      <c r="K40" s="10">
        <v>0</v>
      </c>
      <c r="L40" s="10">
        <v>44338.45</v>
      </c>
      <c r="M40" s="10">
        <v>6120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>
        <v>14104</v>
      </c>
      <c r="AN40" s="30">
        <f>G40+J40+L40+M40+N40+O40+P40+Q40+R40+S40+T40+U40+V40+W40+X40+Y40+Z40+AA40+AB40+AC40+AD40+AE40+AF40+AG40+AH40+AM40+AI40+AJ40+AK40</f>
        <v>134753.64</v>
      </c>
    </row>
    <row r="41" spans="1:40" ht="25.5">
      <c r="A41" s="38" t="s">
        <v>107</v>
      </c>
      <c r="B41" s="4">
        <v>50000031</v>
      </c>
      <c r="C41" s="20" t="s">
        <v>57</v>
      </c>
      <c r="D41" s="10">
        <v>42496</v>
      </c>
      <c r="E41" s="10">
        <v>32950</v>
      </c>
      <c r="F41" s="10">
        <v>32013.22</v>
      </c>
      <c r="G41" s="10">
        <v>31912.95</v>
      </c>
      <c r="H41" s="3"/>
      <c r="I41" s="3">
        <f>F41-E41</f>
        <v>-936.7799999999988</v>
      </c>
      <c r="J41" s="10">
        <v>232</v>
      </c>
      <c r="K41" s="10">
        <v>0</v>
      </c>
      <c r="L41" s="10">
        <v>29048.809999999998</v>
      </c>
      <c r="M41" s="10">
        <v>4728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>
        <v>6632</v>
      </c>
      <c r="AN41" s="30">
        <f>G41+J41+L41+M41+N41+O41+P41+Q41+R41+S41+T41+U41+V41+W41+X41+Y41+Z41+AA41+AB41+AC41+AD41+AE41+AF41+AG41+AH41+AM41+AI41+AJ41+AK41</f>
        <v>72553.76</v>
      </c>
    </row>
    <row r="42" spans="1:40" ht="25.5">
      <c r="A42" s="38" t="s">
        <v>46</v>
      </c>
      <c r="B42" s="4">
        <v>210077426</v>
      </c>
      <c r="C42" s="20" t="s">
        <v>57</v>
      </c>
      <c r="D42" s="10">
        <v>41467</v>
      </c>
      <c r="E42" s="10">
        <v>31552</v>
      </c>
      <c r="F42" s="10">
        <v>32128.71</v>
      </c>
      <c r="G42" s="10">
        <v>31551.6</v>
      </c>
      <c r="H42" s="3">
        <f>F42-E42</f>
        <v>576.7099999999991</v>
      </c>
      <c r="I42" s="3"/>
      <c r="J42" s="10">
        <v>292</v>
      </c>
      <c r="K42" s="10">
        <v>0</v>
      </c>
      <c r="L42" s="10">
        <v>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>
        <v>6308</v>
      </c>
      <c r="AN42" s="30">
        <f>G42+J42+L42+M42+N42+O42+P42+Q42+R42+S42+T42+U42+V42+W42+X42+Y42+Z42+AA42+AB42+AC42+AD42+AE42+AF42+AG42+AH42+AM42+AI42+AJ42+AK42</f>
        <v>38151.6</v>
      </c>
    </row>
    <row r="43" spans="1:40" ht="25.5">
      <c r="A43" s="38" t="s">
        <v>21</v>
      </c>
      <c r="B43" s="4">
        <v>50000005</v>
      </c>
      <c r="C43" s="20" t="s">
        <v>57</v>
      </c>
      <c r="D43" s="10">
        <v>111789</v>
      </c>
      <c r="E43" s="10">
        <v>85263</v>
      </c>
      <c r="F43" s="10">
        <v>96029.94</v>
      </c>
      <c r="G43" s="10">
        <v>85262.02</v>
      </c>
      <c r="H43" s="3">
        <f>F43-E43</f>
        <v>10766.940000000002</v>
      </c>
      <c r="I43" s="3"/>
      <c r="J43" s="10">
        <v>304</v>
      </c>
      <c r="K43" s="10">
        <v>0</v>
      </c>
      <c r="L43" s="10">
        <v>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>
        <v>10228</v>
      </c>
      <c r="AN43" s="30">
        <f>G43+J43+L43+M43+N43+O43+P43+Q43+R43+S43+T43+U43+V43+W43+X43+Y43+Z43+AA43+AB43+AC43+AD43+AE43+AF43+AG43+AH43+AM43+AI43+AJ43+AK43</f>
        <v>95794.02</v>
      </c>
    </row>
    <row r="44" spans="1:40" ht="25.5">
      <c r="A44" s="38" t="s">
        <v>61</v>
      </c>
      <c r="B44" s="4">
        <v>50077481</v>
      </c>
      <c r="C44" s="20" t="s">
        <v>57</v>
      </c>
      <c r="D44" s="10">
        <v>8574</v>
      </c>
      <c r="E44" s="10">
        <v>6432</v>
      </c>
      <c r="F44" s="10">
        <v>5968.36</v>
      </c>
      <c r="G44" s="10">
        <v>5968.36</v>
      </c>
      <c r="H44" s="3"/>
      <c r="I44" s="3">
        <f>F44-E44</f>
        <v>-463.6400000000003</v>
      </c>
      <c r="J44" s="10">
        <v>28</v>
      </c>
      <c r="K44" s="10">
        <v>0</v>
      </c>
      <c r="L44" s="10">
        <v>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>
        <v>1128</v>
      </c>
      <c r="AN44" s="30">
        <f>G44+J44+L44+M44+N44+O44+P44+Q44+R44+S44+T44+U44+V44+W44+X44+Y44+Z44+AA44+AB44+AC44+AD44+AE44+AF44+AG44+AH44+AM44+AI44+AJ44+AK44</f>
        <v>7124.36</v>
      </c>
    </row>
    <row r="45" spans="1:40" ht="29.25" customHeight="1">
      <c r="A45" s="38" t="s">
        <v>22</v>
      </c>
      <c r="B45" s="4">
        <v>50077476</v>
      </c>
      <c r="C45" s="20" t="s">
        <v>57</v>
      </c>
      <c r="D45" s="10">
        <v>229031</v>
      </c>
      <c r="E45" s="10">
        <v>173432</v>
      </c>
      <c r="F45" s="10">
        <v>208493.6</v>
      </c>
      <c r="G45" s="10">
        <v>173431.65000000002</v>
      </c>
      <c r="H45" s="3">
        <f>F45-E45</f>
        <v>35061.600000000006</v>
      </c>
      <c r="I45" s="3"/>
      <c r="J45" s="10">
        <v>11436</v>
      </c>
      <c r="K45" s="10">
        <v>2272</v>
      </c>
      <c r="L45" s="10">
        <v>11254.71</v>
      </c>
      <c r="M45" s="10">
        <v>2268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>
        <v>0</v>
      </c>
      <c r="AN45" s="30">
        <f>G45+J45+L45+M45+N45+O45+P45+Q45+R45+S45+T45+U45+V45+W45+X45+Y45+Z45+AA45+AB45+AC45+AD45+AE45+AF45+AG45+AH45+AM45+AI45+AJ45+AK45</f>
        <v>198390.36000000002</v>
      </c>
    </row>
    <row r="46" spans="1:40" ht="30" customHeight="1">
      <c r="A46" s="38" t="s">
        <v>23</v>
      </c>
      <c r="B46" s="4">
        <v>210077429</v>
      </c>
      <c r="C46" s="20" t="s">
        <v>57</v>
      </c>
      <c r="D46" s="10">
        <v>56778</v>
      </c>
      <c r="E46" s="10">
        <v>43639</v>
      </c>
      <c r="F46" s="10">
        <v>46784.63</v>
      </c>
      <c r="G46" s="10">
        <v>43638.21</v>
      </c>
      <c r="H46" s="3">
        <f>F46-E46</f>
        <v>3145.6299999999974</v>
      </c>
      <c r="I46" s="3"/>
      <c r="J46" s="10">
        <v>740</v>
      </c>
      <c r="K46" s="10">
        <v>16</v>
      </c>
      <c r="L46" s="10">
        <v>3331.4399999999996</v>
      </c>
      <c r="M46" s="10">
        <v>672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>
        <v>4052</v>
      </c>
      <c r="AN46" s="30">
        <f>G46+J46+L46+M46+N46+O46+P46+Q46+R46+S46+T46+U46+V46+W46+X46+Y46+Z46+AA46+AB46+AC46+AD46+AE46+AF46+AG46+AH46+AM46+AI46+AJ46+AK46</f>
        <v>52433.65</v>
      </c>
    </row>
    <row r="47" spans="1:40" ht="25.5">
      <c r="A47" s="38" t="s">
        <v>24</v>
      </c>
      <c r="B47" s="4">
        <v>210077430</v>
      </c>
      <c r="C47" s="20" t="s">
        <v>57</v>
      </c>
      <c r="D47" s="10">
        <v>92357</v>
      </c>
      <c r="E47" s="10">
        <v>73165</v>
      </c>
      <c r="F47" s="10">
        <v>73885.45</v>
      </c>
      <c r="G47" s="10">
        <v>73164.63</v>
      </c>
      <c r="H47" s="3">
        <f>F47-E47</f>
        <v>720.4499999999971</v>
      </c>
      <c r="I47" s="3"/>
      <c r="J47" s="3">
        <v>1720</v>
      </c>
      <c r="K47" s="10">
        <v>12</v>
      </c>
      <c r="L47" s="10">
        <v>4564.599999999999</v>
      </c>
      <c r="M47" s="10">
        <v>920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>
        <v>4128</v>
      </c>
      <c r="AN47" s="30">
        <f>G47+J47+L47+M47+N47+O47+P47+Q47+R47+S47+T47+U47+V47+W47+X47+Y47+Z47+AA47+AB47+AC47+AD47+AE47+AF47+AG47+AH47+AM47+AI47+AJ47+AK47</f>
        <v>84497.23000000001</v>
      </c>
    </row>
    <row r="48" spans="1:40" ht="25.5">
      <c r="A48" s="38" t="s">
        <v>25</v>
      </c>
      <c r="B48" s="4">
        <v>50077442</v>
      </c>
      <c r="C48" s="20" t="s">
        <v>57</v>
      </c>
      <c r="D48" s="10"/>
      <c r="E48" s="10"/>
      <c r="F48" s="10"/>
      <c r="G48" s="10"/>
      <c r="H48" s="3"/>
      <c r="I48" s="3"/>
      <c r="J48" s="10"/>
      <c r="K48" s="10"/>
      <c r="L48" s="10">
        <v>4281.3</v>
      </c>
      <c r="M48" s="10">
        <v>532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0">
        <f>G48+J48+L48+M48+N48+O48+P48+Q48+R48+S48+T48+U48+V48+W48+X48+Y48+Z48+AA48+AB48+AC48+AD48+AE48+AF48+AG48+AH48+AM48+AI48+AJ48+AK48</f>
        <v>4813.3</v>
      </c>
    </row>
    <row r="49" spans="1:40" ht="12.75">
      <c r="A49" s="38" t="s">
        <v>101</v>
      </c>
      <c r="B49" s="4">
        <v>440200029</v>
      </c>
      <c r="C49" s="20" t="s">
        <v>57</v>
      </c>
      <c r="D49" s="10"/>
      <c r="E49" s="10"/>
      <c r="F49" s="10"/>
      <c r="G49" s="10"/>
      <c r="H49" s="3"/>
      <c r="I49" s="3"/>
      <c r="J49" s="10"/>
      <c r="K49" s="10"/>
      <c r="L49" s="10">
        <v>0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1636.81</v>
      </c>
      <c r="AI49" s="3"/>
      <c r="AJ49" s="3"/>
      <c r="AK49" s="3"/>
      <c r="AL49" s="3"/>
      <c r="AM49" s="3"/>
      <c r="AN49" s="30">
        <f>G49+J49+L49+M49+N49+O49+P49+Q49+R49+S49+T49+U49+V49+W49+X49+Y49+Z49+AA49+AB49+AC49+AD49+AE49+AF49+AG49+AH49+AM49+AI49+AJ49+AK49</f>
        <v>1636.81</v>
      </c>
    </row>
    <row r="50" spans="1:40" ht="12.75">
      <c r="A50" s="38" t="s">
        <v>108</v>
      </c>
      <c r="B50" s="4">
        <v>50000167</v>
      </c>
      <c r="C50" s="20" t="s">
        <v>57</v>
      </c>
      <c r="D50" s="10"/>
      <c r="E50" s="10"/>
      <c r="F50" s="10"/>
      <c r="G50" s="10"/>
      <c r="H50" s="3"/>
      <c r="I50" s="3"/>
      <c r="J50" s="10"/>
      <c r="K50" s="10"/>
      <c r="L50" s="10"/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>
        <v>122.15</v>
      </c>
      <c r="AI50" s="3"/>
      <c r="AJ50" s="3"/>
      <c r="AK50" s="3"/>
      <c r="AL50" s="3"/>
      <c r="AM50" s="3"/>
      <c r="AN50" s="30">
        <f>G50+J50+L50+M50+N50+O50+P50+Q50+R50+S50+T50+U50+V50+W50+X50+Y50+Z50+AA50+AB50+AC50+AD50+AE50+AF50+AG50+AH50+AM50+AI50+AJ50+AK50</f>
        <v>122.15</v>
      </c>
    </row>
    <row r="51" spans="1:40" ht="25.5">
      <c r="A51" s="38" t="s">
        <v>89</v>
      </c>
      <c r="B51" s="4">
        <v>50077478</v>
      </c>
      <c r="C51" s="20" t="s">
        <v>57</v>
      </c>
      <c r="D51" s="10">
        <v>106645</v>
      </c>
      <c r="E51" s="10">
        <v>85207</v>
      </c>
      <c r="F51" s="10">
        <v>103263.2</v>
      </c>
      <c r="G51" s="10">
        <v>85206.56999999999</v>
      </c>
      <c r="H51" s="3">
        <f>F51-E51</f>
        <v>18056.199999999997</v>
      </c>
      <c r="I51" s="3"/>
      <c r="J51" s="10">
        <v>7044</v>
      </c>
      <c r="K51" s="10">
        <v>1120</v>
      </c>
      <c r="L51" s="10">
        <v>13753.29</v>
      </c>
      <c r="M51" s="10">
        <v>2772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>
        <v>440</v>
      </c>
      <c r="AN51" s="30">
        <f>G51+J51+L51+M51+N51+O51+P51+Q51+R51+S51+T51+U51+V51+W51+X51+Y51+Z51+AA51+AB51+AC51+AD51+AE51+AF51+AG51+AH51+AM51+AI51+AJ51+AK51</f>
        <v>109215.85999999999</v>
      </c>
    </row>
    <row r="52" spans="1:40" ht="25.5">
      <c r="A52" s="38" t="s">
        <v>26</v>
      </c>
      <c r="B52" s="4">
        <v>50000018</v>
      </c>
      <c r="C52" s="20" t="s">
        <v>57</v>
      </c>
      <c r="D52" s="10">
        <v>271141</v>
      </c>
      <c r="E52" s="10">
        <v>206765</v>
      </c>
      <c r="F52" s="10">
        <v>268693.25</v>
      </c>
      <c r="G52" s="10">
        <v>206763.04</v>
      </c>
      <c r="H52" s="3">
        <f>F52-E52</f>
        <v>61928.25</v>
      </c>
      <c r="I52" s="3"/>
      <c r="J52" s="10">
        <v>804</v>
      </c>
      <c r="K52" s="10">
        <v>16</v>
      </c>
      <c r="L52" s="10">
        <v>0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>
        <v>864</v>
      </c>
      <c r="AN52" s="30">
        <f>G52+J52+L52+M52+N52+O52+P52+Q52+R52+S52+T52+U52+V52+W52+X52+Y52+Z52+AA52+AB52+AC52+AD52+AE52+AF52+AG52+AH52+AM52+AI52+AJ52+AK52</f>
        <v>208431.04</v>
      </c>
    </row>
    <row r="53" spans="1:40" ht="30" customHeight="1">
      <c r="A53" s="38" t="s">
        <v>68</v>
      </c>
      <c r="B53" s="4">
        <v>210000053</v>
      </c>
      <c r="C53" s="20" t="s">
        <v>57</v>
      </c>
      <c r="D53" s="10">
        <v>6039</v>
      </c>
      <c r="E53" s="10">
        <v>6039</v>
      </c>
      <c r="F53" s="10">
        <v>6056.58</v>
      </c>
      <c r="G53" s="10">
        <v>6038.780000000001</v>
      </c>
      <c r="H53" s="3">
        <f>F53-E53</f>
        <v>17.579999999999927</v>
      </c>
      <c r="I53" s="3"/>
      <c r="J53" s="10">
        <v>0</v>
      </c>
      <c r="K53" s="10">
        <v>20</v>
      </c>
      <c r="L53" s="10">
        <v>0</v>
      </c>
      <c r="M53" s="10"/>
      <c r="N53" s="3"/>
      <c r="O53" s="3"/>
      <c r="P53" s="3">
        <v>82230.03</v>
      </c>
      <c r="Q53" s="3">
        <v>7584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>
        <v>0</v>
      </c>
      <c r="AN53" s="30">
        <f>G53+J53+L53+M53+N53+O53+P53+Q53+R53+S53+T53+U53+V53+W53+X53+Y53+Z53+AA53+AB53+AC53+AD53+AE53+AF53+AG53+AH53+AM53+AI53+AJ53+AK53</f>
        <v>95852.81</v>
      </c>
    </row>
    <row r="54" spans="1:40" ht="25.5">
      <c r="A54" s="38" t="s">
        <v>27</v>
      </c>
      <c r="B54" s="4">
        <v>760200025</v>
      </c>
      <c r="C54" s="20" t="s">
        <v>57</v>
      </c>
      <c r="D54" s="10">
        <v>76165</v>
      </c>
      <c r="E54" s="10">
        <v>59268</v>
      </c>
      <c r="F54" s="10">
        <v>65080.6</v>
      </c>
      <c r="G54" s="10">
        <v>59267.56</v>
      </c>
      <c r="H54" s="3">
        <f>F54-E54</f>
        <v>5812.5999999999985</v>
      </c>
      <c r="I54" s="3"/>
      <c r="J54" s="10">
        <v>1116</v>
      </c>
      <c r="K54" s="10">
        <v>88</v>
      </c>
      <c r="L54" s="10">
        <v>0</v>
      </c>
      <c r="M54" s="10"/>
      <c r="N54" s="3"/>
      <c r="O54" s="3"/>
      <c r="P54" s="3">
        <v>69162.03</v>
      </c>
      <c r="Q54" s="3">
        <v>10248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>
        <v>9472</v>
      </c>
      <c r="AN54" s="30">
        <f>G54+J54+L54+M54+N54+O54+P54+Q54+R54+S54+T54+U54+V54+W54+X54+Y54+Z54+AA54+AB54+AC54+AD54+AE54+AF54+AG54+AH54+AM54+AI54+AJ54+AK54</f>
        <v>149265.59</v>
      </c>
    </row>
    <row r="55" spans="1:40" ht="17.25" customHeight="1">
      <c r="A55" s="38" t="s">
        <v>28</v>
      </c>
      <c r="B55" s="4">
        <v>681000007</v>
      </c>
      <c r="C55" s="20" t="s">
        <v>57</v>
      </c>
      <c r="D55" s="10">
        <v>23475</v>
      </c>
      <c r="E55" s="10">
        <v>14675</v>
      </c>
      <c r="F55" s="10">
        <v>2009.47</v>
      </c>
      <c r="G55" s="10">
        <v>2009.47</v>
      </c>
      <c r="H55" s="3"/>
      <c r="I55" s="3">
        <f>F55-E55</f>
        <v>-12665.53</v>
      </c>
      <c r="J55" s="10">
        <v>92</v>
      </c>
      <c r="K55" s="10">
        <v>0</v>
      </c>
      <c r="L55" s="10">
        <v>0</v>
      </c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>
        <v>480</v>
      </c>
      <c r="AN55" s="30">
        <f>G55+J55+L55+M55+N55+O55+P55+Q55+R55+S55+T55+U55+V55+W55+X55+Y55+Z55+AA55+AB55+AC55+AD55+AE55+AF55+AG55+AH55+AM55+AI55+AJ55+AK55</f>
        <v>2581.4700000000003</v>
      </c>
    </row>
    <row r="56" spans="1:40" ht="24.75" customHeight="1">
      <c r="A56" s="38" t="s">
        <v>29</v>
      </c>
      <c r="B56" s="4">
        <v>50077482</v>
      </c>
      <c r="C56" s="20" t="s">
        <v>57</v>
      </c>
      <c r="D56" s="10">
        <v>16153</v>
      </c>
      <c r="E56" s="10">
        <v>12283</v>
      </c>
      <c r="F56" s="10">
        <v>12123.39</v>
      </c>
      <c r="G56" s="10">
        <v>12123.39</v>
      </c>
      <c r="H56" s="3"/>
      <c r="I56" s="3">
        <f>F56-E56</f>
        <v>-159.61000000000058</v>
      </c>
      <c r="J56" s="10">
        <v>60</v>
      </c>
      <c r="K56" s="10">
        <v>0</v>
      </c>
      <c r="L56" s="10">
        <v>0</v>
      </c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>
        <v>1172</v>
      </c>
      <c r="AN56" s="30">
        <f>G56+J56+L56+M56+N56+O56+P56+Q56+R56+S56+T56+U56+V56+W56+X56+Y56+Z56+AA56+AB56+AC56+AD56+AE56+AF56+AG56+AH56+AM56+AI56+AJ56+AK56</f>
        <v>13355.39</v>
      </c>
    </row>
    <row r="57" spans="1:40" ht="25.5">
      <c r="A57" s="38" t="s">
        <v>30</v>
      </c>
      <c r="B57" s="4">
        <v>210077422</v>
      </c>
      <c r="C57" s="20" t="s">
        <v>57</v>
      </c>
      <c r="D57" s="10">
        <v>17186</v>
      </c>
      <c r="E57" s="10">
        <v>12692</v>
      </c>
      <c r="F57" s="10">
        <v>12402.25</v>
      </c>
      <c r="G57" s="10">
        <v>12402.25</v>
      </c>
      <c r="H57" s="3"/>
      <c r="I57" s="3">
        <f>F57-E57</f>
        <v>-289.75</v>
      </c>
      <c r="J57" s="10">
        <v>140</v>
      </c>
      <c r="K57" s="10">
        <v>0</v>
      </c>
      <c r="L57" s="10">
        <v>10270.050000000001</v>
      </c>
      <c r="M57" s="10">
        <v>1608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v>2748</v>
      </c>
      <c r="AN57" s="30">
        <f>G57+J57+L57+M57+N57+O57+P57+Q57+R57+S57+T57+U57+V57+W57+X57+Y57+Z57+AA57+AB57+AC57+AD57+AE57+AF57+AG57+AH57+AM57+AI57+AJ57+AK57</f>
        <v>27168.300000000003</v>
      </c>
    </row>
    <row r="58" spans="1:40" ht="25.5">
      <c r="A58" s="38" t="s">
        <v>47</v>
      </c>
      <c r="B58" s="4">
        <v>50000034</v>
      </c>
      <c r="C58" s="20" t="s">
        <v>57</v>
      </c>
      <c r="D58" s="10">
        <v>10737</v>
      </c>
      <c r="E58" s="10">
        <v>8338</v>
      </c>
      <c r="F58" s="10">
        <v>7717.26</v>
      </c>
      <c r="G58" s="10">
        <v>7717.26</v>
      </c>
      <c r="H58" s="3"/>
      <c r="I58" s="3">
        <f>F58-E58</f>
        <v>-620.7399999999998</v>
      </c>
      <c r="J58" s="10">
        <v>40</v>
      </c>
      <c r="K58" s="10">
        <v>0</v>
      </c>
      <c r="L58" s="10">
        <v>12100.679999999998</v>
      </c>
      <c r="M58" s="10">
        <v>2008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>
        <v>1804</v>
      </c>
      <c r="AN58" s="30">
        <f>G58+J58+L58+M58+N58+O58+P58+Q58+R58+S58+T58+U58+V58+W58+X58+Y58+Z58+AA58+AB58+AC58+AD58+AE58+AF58+AG58+AH58+AM58+AI58+AJ58+AK58</f>
        <v>23669.94</v>
      </c>
    </row>
    <row r="59" spans="1:40" ht="25.5">
      <c r="A59" s="38" t="s">
        <v>31</v>
      </c>
      <c r="B59" s="4">
        <v>760200020</v>
      </c>
      <c r="C59" s="20" t="s">
        <v>57</v>
      </c>
      <c r="D59" s="10">
        <v>116189</v>
      </c>
      <c r="E59" s="10">
        <v>88925</v>
      </c>
      <c r="F59" s="10">
        <v>84645.23</v>
      </c>
      <c r="G59" s="10">
        <v>84645.23000000001</v>
      </c>
      <c r="H59" s="3"/>
      <c r="I59" s="3">
        <f>F59-E59</f>
        <v>-4279.770000000004</v>
      </c>
      <c r="J59" s="10">
        <v>1604</v>
      </c>
      <c r="K59" s="10">
        <v>0</v>
      </c>
      <c r="L59" s="10">
        <v>0</v>
      </c>
      <c r="M59" s="1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>
        <v>11600</v>
      </c>
      <c r="AN59" s="30">
        <f>G59+J59+L59+M59+N59+O59+P59+Q59+R59+S59+T59+U59+V59+W59+X59+Y59+Z59+AA59+AB59+AC59+AD59+AE59+AF59+AG59+AH59+AM59+AI59+AJ59+AK59</f>
        <v>97849.23000000001</v>
      </c>
    </row>
    <row r="60" spans="1:40" ht="25.5">
      <c r="A60" s="38" t="s">
        <v>11</v>
      </c>
      <c r="B60" s="4">
        <v>601000010</v>
      </c>
      <c r="C60" s="20" t="s">
        <v>57</v>
      </c>
      <c r="D60" s="10">
        <v>45149</v>
      </c>
      <c r="E60" s="10">
        <v>35018</v>
      </c>
      <c r="F60" s="10">
        <v>41336.9</v>
      </c>
      <c r="G60" s="10">
        <v>35015.1</v>
      </c>
      <c r="H60" s="3">
        <f>F60-E60</f>
        <v>6318.9000000000015</v>
      </c>
      <c r="I60" s="3"/>
      <c r="J60" s="10">
        <v>764</v>
      </c>
      <c r="K60" s="10">
        <v>156</v>
      </c>
      <c r="L60" s="10">
        <v>0</v>
      </c>
      <c r="M60" s="1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>
        <v>6020</v>
      </c>
      <c r="AN60" s="30">
        <f>G60+J60+L60+M60+N60+O60+P60+Q60+R60+S60+T60+U60+V60+W60+X60+Y60+Z60+AA60+AB60+AC60+AD60+AE60+AF60+AG60+AH60+AM60+AI60+AJ60+AK60</f>
        <v>41799.1</v>
      </c>
    </row>
    <row r="61" spans="1:40" ht="25.5">
      <c r="A61" s="38" t="s">
        <v>32</v>
      </c>
      <c r="B61" s="4">
        <v>210077421</v>
      </c>
      <c r="C61" s="20" t="s">
        <v>57</v>
      </c>
      <c r="D61" s="10">
        <v>41786</v>
      </c>
      <c r="E61" s="10">
        <v>31946</v>
      </c>
      <c r="F61" s="10">
        <v>25783.19</v>
      </c>
      <c r="G61" s="10">
        <v>25783.19</v>
      </c>
      <c r="H61" s="3"/>
      <c r="I61" s="3">
        <f>F61-E61</f>
        <v>-6162.810000000001</v>
      </c>
      <c r="J61" s="10">
        <v>272</v>
      </c>
      <c r="K61" s="10">
        <v>0</v>
      </c>
      <c r="L61" s="10">
        <v>0</v>
      </c>
      <c r="M61" s="1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>
        <v>3552</v>
      </c>
      <c r="AN61" s="30">
        <f>G61+J61+L61+M61+N61+O61+P61+Q61+R61+S61+T61+U61+V61+W61+X61+Y61+Z61+AA61+AB61+AC61+AD61+AE61+AF61+AG61+AH61+AM61+AI61+AJ61+AK61</f>
        <v>29607.19</v>
      </c>
    </row>
    <row r="62" spans="1:40" ht="32.25" customHeight="1">
      <c r="A62" s="38" t="s">
        <v>33</v>
      </c>
      <c r="B62" s="4">
        <v>210000007</v>
      </c>
      <c r="C62" s="20" t="s">
        <v>57</v>
      </c>
      <c r="D62" s="10">
        <v>5209</v>
      </c>
      <c r="E62" s="10">
        <v>5209</v>
      </c>
      <c r="F62" s="10">
        <v>5208.64</v>
      </c>
      <c r="G62" s="10">
        <v>5208.639999999999</v>
      </c>
      <c r="H62" s="3"/>
      <c r="I62" s="3">
        <f>F62-E62</f>
        <v>-0.3599999999996726</v>
      </c>
      <c r="J62" s="3">
        <v>0</v>
      </c>
      <c r="K62" s="10">
        <v>0</v>
      </c>
      <c r="L62" s="10">
        <v>0</v>
      </c>
      <c r="M62" s="10"/>
      <c r="N62" s="3"/>
      <c r="O62" s="3"/>
      <c r="P62" s="3">
        <v>52269.02999999999</v>
      </c>
      <c r="Q62" s="3">
        <v>8644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>
        <v>0</v>
      </c>
      <c r="AN62" s="30">
        <f>G62+J62+L62+M62+N62+O62+P62+Q62+R62+S62+T62+U62+V62+W62+X62+Y62+Z62+AA62+AB62+AC62+AD62+AE62+AF62+AG62+AH62+AM62+AI62+AJ62+AK62</f>
        <v>66121.66999999998</v>
      </c>
    </row>
    <row r="63" spans="1:40" ht="25.5">
      <c r="A63" s="38" t="s">
        <v>34</v>
      </c>
      <c r="B63" s="4">
        <v>210000008</v>
      </c>
      <c r="C63" s="20" t="s">
        <v>57</v>
      </c>
      <c r="D63" s="10">
        <v>114001</v>
      </c>
      <c r="E63" s="10">
        <v>86893</v>
      </c>
      <c r="F63" s="10">
        <v>95792.81</v>
      </c>
      <c r="G63" s="10">
        <v>86892.18000000001</v>
      </c>
      <c r="H63" s="3">
        <f>F63-E63</f>
        <v>8899.809999999998</v>
      </c>
      <c r="I63" s="3"/>
      <c r="J63" s="10">
        <v>1028</v>
      </c>
      <c r="K63" s="10">
        <v>72</v>
      </c>
      <c r="L63" s="10">
        <v>0</v>
      </c>
      <c r="M63" s="1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>
        <v>19340</v>
      </c>
      <c r="AN63" s="30">
        <f>G63+J63+L63+M63+N63+O63+P63+Q63+R63+S63+T63+U63+V63+W63+X63+Y63+Z63+AA63+AB63+AC63+AD63+AE63+AF63+AG63+AH63+AM63+AI63+AJ63+AK63</f>
        <v>107260.18000000001</v>
      </c>
    </row>
    <row r="64" spans="1:40" ht="25.5">
      <c r="A64" s="38" t="s">
        <v>109</v>
      </c>
      <c r="B64" s="4">
        <v>761200014</v>
      </c>
      <c r="C64" s="20" t="s">
        <v>57</v>
      </c>
      <c r="D64" s="10">
        <v>6038</v>
      </c>
      <c r="E64" s="10">
        <v>6038</v>
      </c>
      <c r="F64" s="10">
        <v>6041</v>
      </c>
      <c r="G64" s="10">
        <v>6037</v>
      </c>
      <c r="H64" s="3">
        <f>F64-E64</f>
        <v>3</v>
      </c>
      <c r="I64" s="3"/>
      <c r="J64" s="10">
        <v>0</v>
      </c>
      <c r="K64" s="10">
        <v>0</v>
      </c>
      <c r="L64" s="10">
        <v>0</v>
      </c>
      <c r="M64" s="10"/>
      <c r="N64" s="3"/>
      <c r="O64" s="3"/>
      <c r="P64" s="3">
        <v>52269.02999999999</v>
      </c>
      <c r="Q64" s="3">
        <v>2248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>
        <v>0</v>
      </c>
      <c r="AN64" s="30">
        <f>G64+J64+L64+M64+N64+O64+P64+Q64+R64+S64+T64+U64+V64+W64+X64+Y64+Z64+AA64+AB64+AC64+AD64+AE64+AF64+AG64+AH64+AM64+AI64+AJ64+AK64</f>
        <v>60554.02999999999</v>
      </c>
    </row>
    <row r="65" spans="1:40" ht="16.5" customHeight="1">
      <c r="A65" s="38" t="s">
        <v>35</v>
      </c>
      <c r="B65" s="4">
        <v>601000008</v>
      </c>
      <c r="C65" s="20" t="s">
        <v>57</v>
      </c>
      <c r="D65" s="10">
        <v>56072</v>
      </c>
      <c r="E65" s="10">
        <v>43210</v>
      </c>
      <c r="F65" s="10">
        <v>46547.46</v>
      </c>
      <c r="G65" s="10">
        <v>43208.97</v>
      </c>
      <c r="H65" s="3">
        <f>F65-E65</f>
        <v>3337.459999999999</v>
      </c>
      <c r="I65" s="3"/>
      <c r="J65" s="10">
        <v>1232</v>
      </c>
      <c r="K65" s="10">
        <v>48</v>
      </c>
      <c r="L65" s="10">
        <v>1288.9499999999998</v>
      </c>
      <c r="M65" s="10">
        <v>260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>
        <v>6308</v>
      </c>
      <c r="AN65" s="30">
        <f>G65+J65+L65+M65+N65+O65+P65+Q65+R65+S65+T65+U65+V65+W65+X65+Y65+Z65+AA65+AB65+AC65+AD65+AE65+AF65+AG65+AH65+AM65+AI65+AJ65+AK65</f>
        <v>52297.92</v>
      </c>
    </row>
    <row r="66" spans="1:40" ht="12.75">
      <c r="A66" s="38" t="s">
        <v>94</v>
      </c>
      <c r="B66" s="4">
        <v>50000037</v>
      </c>
      <c r="C66" s="20" t="s">
        <v>57</v>
      </c>
      <c r="D66" s="10">
        <v>25479</v>
      </c>
      <c r="E66" s="10">
        <v>21970</v>
      </c>
      <c r="F66" s="10">
        <v>20415.96</v>
      </c>
      <c r="G66" s="10">
        <v>20415.96</v>
      </c>
      <c r="H66" s="3"/>
      <c r="I66" s="3">
        <f>F66-E66</f>
        <v>-1554.0400000000009</v>
      </c>
      <c r="J66" s="10">
        <v>508</v>
      </c>
      <c r="K66" s="10">
        <v>0</v>
      </c>
      <c r="L66" s="10">
        <v>0</v>
      </c>
      <c r="M66" s="10"/>
      <c r="N66" s="3"/>
      <c r="O66" s="3"/>
      <c r="P66" s="3">
        <v>117605.25</v>
      </c>
      <c r="Q66" s="3">
        <v>13484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>
        <v>976</v>
      </c>
      <c r="AN66" s="30">
        <f>G66+J66+L66+M66+N66+O66+P66+Q66+R66+S66+T66+U66+V66+W66+X66+Y66+Z66+AA66+AB66+AC66+AD66+AE66+AF66+AG66+AH66+AM66+AI66+AJ66+AK66</f>
        <v>152989.21</v>
      </c>
    </row>
    <row r="67" spans="1:40" ht="25.5">
      <c r="A67" s="38" t="s">
        <v>12</v>
      </c>
      <c r="B67" s="4">
        <v>210077431</v>
      </c>
      <c r="C67" s="20" t="s">
        <v>57</v>
      </c>
      <c r="D67" s="10">
        <v>43333</v>
      </c>
      <c r="E67" s="10">
        <v>33148</v>
      </c>
      <c r="F67" s="10">
        <v>32198.32</v>
      </c>
      <c r="G67" s="10">
        <v>32198.32</v>
      </c>
      <c r="H67" s="3"/>
      <c r="I67" s="3">
        <f>F67-E67</f>
        <v>-949.6800000000003</v>
      </c>
      <c r="J67" s="10">
        <v>428</v>
      </c>
      <c r="K67" s="10">
        <v>0</v>
      </c>
      <c r="L67" s="10">
        <v>0</v>
      </c>
      <c r="M67" s="1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>
        <v>3748</v>
      </c>
      <c r="AN67" s="30">
        <f>G67+J67+L67+M67+N67+O67+P67+Q67+R67+S67+T67+U67+V67+W67+X67+Y67+Z67+AA67+AB67+AC67+AD67+AE67+AF67+AG67+AH67+AM67+AI67+AJ67+AK67</f>
        <v>36374.32</v>
      </c>
    </row>
    <row r="68" spans="1:40" ht="12.75">
      <c r="A68" s="38" t="s">
        <v>91</v>
      </c>
      <c r="B68" s="4">
        <v>50000029</v>
      </c>
      <c r="C68" s="20" t="s">
        <v>57</v>
      </c>
      <c r="D68" s="10">
        <v>109507</v>
      </c>
      <c r="E68" s="10">
        <v>83238</v>
      </c>
      <c r="F68" s="10">
        <v>90818.41</v>
      </c>
      <c r="G68" s="10">
        <v>83237.16</v>
      </c>
      <c r="H68" s="3">
        <f>F68-E68</f>
        <v>7580.4100000000035</v>
      </c>
      <c r="I68" s="3"/>
      <c r="J68" s="10">
        <v>1920</v>
      </c>
      <c r="K68" s="10">
        <v>68</v>
      </c>
      <c r="L68" s="10">
        <v>0</v>
      </c>
      <c r="M68" s="1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>
        <v>7908</v>
      </c>
      <c r="AN68" s="30">
        <f>G68+J68+L68+M68+N68+O68+P68+Q68+R68+S68+T68+U68+V68+W68+X68+Y68+Z68+AA68+AB68+AC68+AD68+AE68+AF68+AG68+AH68+AM68+AI68+AJ68+AK68</f>
        <v>93065.16</v>
      </c>
    </row>
    <row r="69" spans="1:40" ht="31.5" customHeight="1">
      <c r="A69" s="38" t="s">
        <v>9</v>
      </c>
      <c r="B69" s="4">
        <v>210000005</v>
      </c>
      <c r="C69" s="20" t="s">
        <v>57</v>
      </c>
      <c r="D69" s="10">
        <v>88550</v>
      </c>
      <c r="E69" s="10">
        <v>67916</v>
      </c>
      <c r="F69" s="10">
        <v>69363</v>
      </c>
      <c r="G69" s="10">
        <v>67913.1</v>
      </c>
      <c r="H69" s="3">
        <f>F69-E69</f>
        <v>1447</v>
      </c>
      <c r="I69" s="3"/>
      <c r="J69" s="10">
        <v>732</v>
      </c>
      <c r="K69" s="10">
        <v>16</v>
      </c>
      <c r="L69" s="10">
        <v>0</v>
      </c>
      <c r="M69" s="1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>
        <v>9080</v>
      </c>
      <c r="AN69" s="30">
        <f>G69+J69+L69+M69+N69+O69+P69+Q69+R69+S69+T69+U69+V69+W69+X69+Y69+Z69+AA69+AB69+AC69+AD69+AE69+AF69+AG69+AH69+AM69+AI69+AJ69+AK69</f>
        <v>77725.1</v>
      </c>
    </row>
    <row r="70" spans="1:40" ht="25.5">
      <c r="A70" s="38" t="s">
        <v>63</v>
      </c>
      <c r="B70" s="4">
        <v>760200024</v>
      </c>
      <c r="C70" s="20" t="s">
        <v>57</v>
      </c>
      <c r="D70" s="10">
        <v>86264</v>
      </c>
      <c r="E70" s="10">
        <v>65333</v>
      </c>
      <c r="F70" s="10">
        <v>50119.74</v>
      </c>
      <c r="G70" s="10">
        <v>50119.74</v>
      </c>
      <c r="H70" s="3"/>
      <c r="I70" s="3">
        <f>F70-E70</f>
        <v>-15213.260000000002</v>
      </c>
      <c r="J70" s="10">
        <v>672</v>
      </c>
      <c r="K70" s="10">
        <v>0</v>
      </c>
      <c r="L70" s="10">
        <v>0</v>
      </c>
      <c r="M70" s="1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>
        <v>3032</v>
      </c>
      <c r="AN70" s="30">
        <f>G70+J70+L70+M70+N70+O70+P70+Q70+R70+S70+T70+U70+V70+W70+X70+Y70+Z70+AA70+AB70+AC70+AD70+AE70+AF70+AG70+AH70+AM70+AI70+AJ70+AK70</f>
        <v>53823.74</v>
      </c>
    </row>
    <row r="71" spans="1:40" ht="25.5">
      <c r="A71" s="38" t="s">
        <v>36</v>
      </c>
      <c r="B71" s="4">
        <v>210077423</v>
      </c>
      <c r="C71" s="20" t="s">
        <v>57</v>
      </c>
      <c r="D71" s="10">
        <v>43852</v>
      </c>
      <c r="E71" s="10">
        <v>34027</v>
      </c>
      <c r="F71" s="10">
        <v>36559.31</v>
      </c>
      <c r="G71" s="10">
        <v>34026.56</v>
      </c>
      <c r="H71" s="3">
        <f>F71-E71</f>
        <v>2532.3099999999977</v>
      </c>
      <c r="I71" s="3"/>
      <c r="J71" s="10">
        <v>488</v>
      </c>
      <c r="K71" s="10">
        <v>12</v>
      </c>
      <c r="L71" s="10">
        <v>26096.20999999999</v>
      </c>
      <c r="M71" s="10">
        <v>3888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>
        <v>9188</v>
      </c>
      <c r="AN71" s="30">
        <f>G71+J71+L71+M71+N71+O71+P71+Q71+R71+S71+T71+U71+V71+W71+X71+Y71+Z71+AA71+AB71+AC71+AD71+AE71+AF71+AG71+AH71+AM71+AI71+AJ71+AK71</f>
        <v>73686.76999999999</v>
      </c>
    </row>
    <row r="72" spans="1:40" ht="21" customHeight="1">
      <c r="A72" s="38" t="s">
        <v>92</v>
      </c>
      <c r="B72" s="4">
        <v>210000013</v>
      </c>
      <c r="C72" s="20" t="s">
        <v>57</v>
      </c>
      <c r="D72" s="10">
        <v>7676</v>
      </c>
      <c r="E72" s="10">
        <v>7676</v>
      </c>
      <c r="F72" s="10">
        <v>7683.14</v>
      </c>
      <c r="G72" s="10">
        <v>7675.5</v>
      </c>
      <c r="H72" s="3">
        <f>F72-E72</f>
        <v>7.140000000000327</v>
      </c>
      <c r="I72" s="3"/>
      <c r="J72" s="10">
        <v>0</v>
      </c>
      <c r="K72" s="10">
        <v>7.999999999998181</v>
      </c>
      <c r="L72" s="10">
        <v>0</v>
      </c>
      <c r="M72" s="10"/>
      <c r="N72" s="3"/>
      <c r="O72" s="3"/>
      <c r="P72" s="3">
        <v>65336.30999999998</v>
      </c>
      <c r="Q72" s="3">
        <v>14236.55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>
        <v>0</v>
      </c>
      <c r="AN72" s="30">
        <f>G72+J72+L72+M72+N72+O72+P72+Q72+R72+S72+T72+U72+V72+W72+X72+Y72+Z72+AA72+AB72+AC72+AD72+AE72+AF72+AG72+AH72+AM72+AI72+AJ72+AK72</f>
        <v>87248.35999999999</v>
      </c>
    </row>
    <row r="73" spans="1:40" ht="17.25" customHeight="1">
      <c r="A73" s="38" t="s">
        <v>37</v>
      </c>
      <c r="B73" s="4">
        <v>680200034</v>
      </c>
      <c r="C73" s="20" t="s">
        <v>57</v>
      </c>
      <c r="D73" s="10">
        <v>111267</v>
      </c>
      <c r="E73" s="10">
        <v>80919</v>
      </c>
      <c r="F73" s="10">
        <v>92020.68</v>
      </c>
      <c r="G73" s="10">
        <v>80917.63999999998</v>
      </c>
      <c r="H73" s="3">
        <f>F73-E73</f>
        <v>11101.679999999993</v>
      </c>
      <c r="I73" s="3"/>
      <c r="J73" s="10">
        <v>2144</v>
      </c>
      <c r="K73" s="10">
        <v>48</v>
      </c>
      <c r="L73" s="10">
        <v>5216.159999999999</v>
      </c>
      <c r="M73" s="10">
        <v>1048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>
        <v>7052</v>
      </c>
      <c r="AN73" s="30">
        <f>G73+J73+L73+M73+N73+O73+P73+Q73+R73+S73+T73+U73+V73+W73+X73+Y73+Z73+AA73+AB73+AC73+AD73+AE73+AF73+AG73+AH73+AM73+AI73+AJ73+AK73</f>
        <v>96377.79999999999</v>
      </c>
    </row>
    <row r="74" spans="1:40" ht="25.5">
      <c r="A74" s="38" t="s">
        <v>18</v>
      </c>
      <c r="B74" s="4">
        <v>50000025</v>
      </c>
      <c r="C74" s="20" t="s">
        <v>57</v>
      </c>
      <c r="D74" s="10">
        <v>111360</v>
      </c>
      <c r="E74" s="10">
        <v>85982</v>
      </c>
      <c r="F74" s="10">
        <v>105098.8</v>
      </c>
      <c r="G74" s="10">
        <v>85978.99</v>
      </c>
      <c r="H74" s="3">
        <f>F74-E74</f>
        <v>19116.800000000003</v>
      </c>
      <c r="I74" s="3"/>
      <c r="J74" s="10">
        <v>996</v>
      </c>
      <c r="K74" s="10">
        <v>212</v>
      </c>
      <c r="L74" s="10">
        <v>0</v>
      </c>
      <c r="M74" s="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>
        <v>21332</v>
      </c>
      <c r="AN74" s="30">
        <f>G74+J74+L74+M74+N74+O74+P74+Q74+R74+S74+T74+U74+V74+W74+X74+Y74+Z74+AA74+AB74+AC74+AD74+AE74+AF74+AG74+AH74+AM74+AI74+AJ74+AK74</f>
        <v>108306.99</v>
      </c>
    </row>
    <row r="75" spans="1:40" ht="17.25" customHeight="1">
      <c r="A75" s="38" t="s">
        <v>62</v>
      </c>
      <c r="B75" s="4">
        <v>210000009</v>
      </c>
      <c r="C75" s="20" t="s">
        <v>57</v>
      </c>
      <c r="D75" s="10">
        <v>25570</v>
      </c>
      <c r="E75" s="10">
        <v>25570</v>
      </c>
      <c r="F75" s="10">
        <v>25569.76</v>
      </c>
      <c r="G75" s="10">
        <v>20985.87</v>
      </c>
      <c r="H75" s="3"/>
      <c r="I75" s="3">
        <f>F75-E75</f>
        <v>-0.2400000000016007</v>
      </c>
      <c r="J75" s="10">
        <v>248</v>
      </c>
      <c r="K75" s="10">
        <v>40</v>
      </c>
      <c r="L75" s="10">
        <v>0</v>
      </c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>
        <v>4768</v>
      </c>
      <c r="AN75" s="30">
        <f>G75+J75+L75+M75+N75+O75+P75+Q75+R75+S75+T75+U75+V75+W75+X75+Y75+Z75+AA75+AB75+AC75+AD75+AE75+AF75+AG75+AH75+AM75+AI75+AJ75+AK75</f>
        <v>26001.87</v>
      </c>
    </row>
    <row r="76" spans="1:40" ht="12.75">
      <c r="A76" s="38" t="s">
        <v>93</v>
      </c>
      <c r="B76" s="4">
        <v>210077428</v>
      </c>
      <c r="C76" s="20" t="s">
        <v>57</v>
      </c>
      <c r="D76" s="10">
        <v>150142</v>
      </c>
      <c r="E76" s="10">
        <v>115444</v>
      </c>
      <c r="F76" s="10">
        <v>110531.02</v>
      </c>
      <c r="G76" s="10">
        <v>110531.02</v>
      </c>
      <c r="H76" s="3"/>
      <c r="I76" s="3">
        <f>F76-E76</f>
        <v>-4912.979999999996</v>
      </c>
      <c r="J76" s="10">
        <v>1356</v>
      </c>
      <c r="K76" s="10">
        <v>0</v>
      </c>
      <c r="L76" s="10">
        <v>0</v>
      </c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>
        <v>13688</v>
      </c>
      <c r="AN76" s="30">
        <f>G76+J76+L76+M76+N76+O76+P76+Q76+R76+S76+T76+U76+V76+W76+X76+Y76+Z76+AA76+AB76+AC76+AD76+AE76+AF76+AG76+AH76+AM76+AI76+AJ76+AK76</f>
        <v>125575.02</v>
      </c>
    </row>
    <row r="77" spans="1:40" ht="25.5">
      <c r="A77" s="38" t="s">
        <v>38</v>
      </c>
      <c r="B77" s="4">
        <v>50000040</v>
      </c>
      <c r="C77" s="20" t="s">
        <v>57</v>
      </c>
      <c r="D77" s="10">
        <v>25382</v>
      </c>
      <c r="E77" s="10">
        <v>19817</v>
      </c>
      <c r="F77" s="10">
        <v>20583.38</v>
      </c>
      <c r="G77" s="10">
        <v>19816.64</v>
      </c>
      <c r="H77" s="3">
        <f>F77-E77</f>
        <v>766.380000000001</v>
      </c>
      <c r="I77" s="3"/>
      <c r="J77" s="10">
        <v>268</v>
      </c>
      <c r="K77" s="10">
        <v>12</v>
      </c>
      <c r="L77" s="10">
        <v>17040.809999999998</v>
      </c>
      <c r="M77" s="10">
        <v>2732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>
        <v>4568</v>
      </c>
      <c r="AN77" s="30">
        <f>G77+J77+L77+M77+N77+O77+P77+Q77+R77+S77+T77+U77+V77+W77+X77+Y77+Z77+AA77+AB77+AC77+AD77+AE77+AF77+AG77+AH77+AM77+AI77+AJ77+AK77</f>
        <v>44425.45</v>
      </c>
    </row>
    <row r="78" spans="1:40" ht="12.75">
      <c r="A78" s="38" t="s">
        <v>39</v>
      </c>
      <c r="B78" s="4">
        <v>440800011</v>
      </c>
      <c r="C78" s="20" t="s">
        <v>57</v>
      </c>
      <c r="D78" s="10">
        <v>25689</v>
      </c>
      <c r="E78" s="10">
        <v>19692</v>
      </c>
      <c r="F78" s="10">
        <v>21205.29</v>
      </c>
      <c r="G78" s="10">
        <v>19691.25</v>
      </c>
      <c r="H78" s="3">
        <f>F78-E78</f>
        <v>1513.2900000000009</v>
      </c>
      <c r="I78" s="3"/>
      <c r="J78" s="10">
        <v>700</v>
      </c>
      <c r="K78" s="10">
        <v>24</v>
      </c>
      <c r="L78" s="10">
        <v>1150.1399999999999</v>
      </c>
      <c r="M78" s="10">
        <v>232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>
        <v>2676</v>
      </c>
      <c r="AN78" s="30">
        <f>G78+J78+L78+M78+N78+O78+P78+Q78+R78+S78+T78+U78+V78+W78+X78+Y78+Z78+AA78+AB78+AC78+AD78+AE78+AF78+AG78+AH78+AM78+AI78+AJ78+AK78</f>
        <v>24449.39</v>
      </c>
    </row>
    <row r="79" spans="1:40" ht="25.5">
      <c r="A79" s="38" t="s">
        <v>40</v>
      </c>
      <c r="B79" s="4">
        <v>440800002</v>
      </c>
      <c r="C79" s="20" t="s">
        <v>57</v>
      </c>
      <c r="D79" s="10">
        <v>21910</v>
      </c>
      <c r="E79" s="10">
        <v>16434</v>
      </c>
      <c r="F79" s="10">
        <v>19350.81</v>
      </c>
      <c r="G79" s="10">
        <v>16432.93</v>
      </c>
      <c r="H79" s="3">
        <f>F79-E79</f>
        <v>2916.8100000000013</v>
      </c>
      <c r="I79" s="3"/>
      <c r="J79" s="10">
        <v>1056</v>
      </c>
      <c r="K79" s="10">
        <v>120</v>
      </c>
      <c r="L79" s="10">
        <v>0</v>
      </c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>
        <v>3156</v>
      </c>
      <c r="AN79" s="30">
        <f>G79+J79+L79+M79+N79+O79+P79+Q79+R79+S79+T79+U79+V79+W79+X79+Y79+Z79+AA79+AB79+AC79+AD79+AE79+AF79+AG79+AH79+AM79+AI79+AJ79+AK79</f>
        <v>20644.93</v>
      </c>
    </row>
    <row r="80" spans="1:40" ht="25.5">
      <c r="A80" s="38" t="s">
        <v>41</v>
      </c>
      <c r="B80" s="4">
        <v>210000010</v>
      </c>
      <c r="C80" s="20"/>
      <c r="D80" s="10">
        <v>33548</v>
      </c>
      <c r="E80" s="10">
        <v>20645</v>
      </c>
      <c r="F80" s="10">
        <v>23728.82</v>
      </c>
      <c r="G80" s="10">
        <v>20644.559999999998</v>
      </c>
      <c r="H80" s="3">
        <f>F80-E80</f>
        <v>3083.8199999999997</v>
      </c>
      <c r="I80" s="3"/>
      <c r="J80" s="10">
        <v>1436</v>
      </c>
      <c r="K80" s="10">
        <v>16</v>
      </c>
      <c r="L80" s="10">
        <v>0</v>
      </c>
      <c r="M80" s="1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>
        <v>1668</v>
      </c>
      <c r="AN80" s="30">
        <f>G80+J80+L80+M80+N80+O80+P80+Q80+R80+S80+T80+U80+V80+W80+X80+Y80+Z80+AA80+AB80+AC80+AD80+AE80+AF80+AG80+AH80+AM80+AI80+AJ80+AK80</f>
        <v>23748.559999999998</v>
      </c>
    </row>
    <row r="81" spans="1:40" ht="25.5">
      <c r="A81" s="38" t="s">
        <v>42</v>
      </c>
      <c r="B81" s="4">
        <v>680200001</v>
      </c>
      <c r="C81" s="20"/>
      <c r="D81" s="10">
        <v>91707</v>
      </c>
      <c r="E81" s="10">
        <v>70329</v>
      </c>
      <c r="F81" s="10">
        <v>67529.33</v>
      </c>
      <c r="G81" s="10">
        <v>67486.29</v>
      </c>
      <c r="H81" s="3"/>
      <c r="I81" s="3">
        <f>F81-E81</f>
        <v>-2799.6699999999983</v>
      </c>
      <c r="J81" s="10">
        <v>940</v>
      </c>
      <c r="K81" s="10">
        <v>0</v>
      </c>
      <c r="L81" s="10">
        <v>0</v>
      </c>
      <c r="M81" s="1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>
        <v>8956</v>
      </c>
      <c r="AN81" s="30">
        <f>G81+J81+L81+M81+N81+O81+P81+Q81+R81+S81+T81+U81+V81+W81+X81+Y81+Z81+AA81+AB81+AC81+AD81+AE81+AF81+AG81+AH81+AM81+AI81+AJ81+AK81</f>
        <v>77382.29</v>
      </c>
    </row>
    <row r="82" spans="1:40" ht="25.5">
      <c r="A82" s="38" t="s">
        <v>48</v>
      </c>
      <c r="B82" s="4">
        <v>210077424</v>
      </c>
      <c r="C82" s="20"/>
      <c r="D82" s="10">
        <v>16019</v>
      </c>
      <c r="E82" s="10">
        <v>11186</v>
      </c>
      <c r="F82" s="10">
        <v>9924.26</v>
      </c>
      <c r="G82" s="10">
        <v>9924.259999999998</v>
      </c>
      <c r="H82" s="3"/>
      <c r="I82" s="3">
        <f>F82-E82</f>
        <v>-1261.7399999999998</v>
      </c>
      <c r="J82" s="10">
        <v>92</v>
      </c>
      <c r="K82" s="10">
        <v>0</v>
      </c>
      <c r="L82" s="10">
        <v>15094.280000000002</v>
      </c>
      <c r="M82" s="10">
        <v>2676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>
        <v>2800</v>
      </c>
      <c r="AN82" s="30">
        <f>G82+J82+L82+M82+N82+O82+P82+Q82+R82+S82+T82+U82+V82+W82+X82+Y82+Z82+AA82+AB82+AC82+AD82+AE82+AF82+AG82+AH82+AM82+AI82+AJ82+AK82</f>
        <v>30586.54</v>
      </c>
    </row>
    <row r="83" spans="1:42" ht="14.25">
      <c r="A83" s="22" t="s">
        <v>5</v>
      </c>
      <c r="B83" s="22"/>
      <c r="C83" s="23"/>
      <c r="D83" s="25">
        <f aca="true" t="shared" si="5" ref="D83:W83">SUM(D9+D18+D35)</f>
        <v>23583841</v>
      </c>
      <c r="E83" s="25">
        <f t="shared" si="5"/>
        <v>17935820</v>
      </c>
      <c r="F83" s="25">
        <f t="shared" si="5"/>
        <v>18733171.75</v>
      </c>
      <c r="G83" s="25">
        <f t="shared" si="5"/>
        <v>17312124.790000003</v>
      </c>
      <c r="H83" s="25">
        <f t="shared" si="5"/>
        <v>1395435.0400000005</v>
      </c>
      <c r="I83" s="25">
        <f t="shared" si="5"/>
        <v>-598083.2899999999</v>
      </c>
      <c r="J83" s="25">
        <f t="shared" si="5"/>
        <v>441552</v>
      </c>
      <c r="K83" s="25">
        <f t="shared" si="5"/>
        <v>20060</v>
      </c>
      <c r="L83" s="25">
        <f t="shared" si="5"/>
        <v>1417590.44</v>
      </c>
      <c r="M83" s="25">
        <f t="shared" si="5"/>
        <v>99842</v>
      </c>
      <c r="N83" s="25">
        <f t="shared" si="5"/>
        <v>185.57999999999998</v>
      </c>
      <c r="O83" s="25">
        <f t="shared" si="5"/>
        <v>20</v>
      </c>
      <c r="P83" s="25">
        <f t="shared" si="5"/>
        <v>1633504.71</v>
      </c>
      <c r="Q83" s="25">
        <f t="shared" si="5"/>
        <v>110559.3</v>
      </c>
      <c r="R83" s="25">
        <f t="shared" si="5"/>
        <v>833186.17</v>
      </c>
      <c r="S83" s="25">
        <f t="shared" si="5"/>
        <v>40019</v>
      </c>
      <c r="T83" s="25">
        <f t="shared" si="5"/>
        <v>0</v>
      </c>
      <c r="U83" s="25">
        <f t="shared" si="5"/>
        <v>0</v>
      </c>
      <c r="V83" s="25">
        <f t="shared" si="5"/>
        <v>749.19</v>
      </c>
      <c r="W83" s="25">
        <f t="shared" si="5"/>
        <v>0</v>
      </c>
      <c r="X83" s="25">
        <f aca="true" t="shared" si="6" ref="X83:AM83">SUM(X9+X18+X35)</f>
        <v>31265.710000000003</v>
      </c>
      <c r="Y83" s="25">
        <f t="shared" si="6"/>
        <v>240</v>
      </c>
      <c r="Z83" s="25">
        <f t="shared" si="6"/>
        <v>122764.31999999999</v>
      </c>
      <c r="AA83" s="25">
        <f t="shared" si="6"/>
        <v>357</v>
      </c>
      <c r="AB83" s="25">
        <f t="shared" si="6"/>
        <v>10764.229999999998</v>
      </c>
      <c r="AC83" s="25">
        <f t="shared" si="6"/>
        <v>88</v>
      </c>
      <c r="AD83" s="25">
        <f t="shared" si="6"/>
        <v>232390.74999999994</v>
      </c>
      <c r="AE83" s="25">
        <f t="shared" si="6"/>
        <v>686</v>
      </c>
      <c r="AF83" s="25">
        <f t="shared" si="6"/>
        <v>84.24</v>
      </c>
      <c r="AG83" s="25">
        <f t="shared" si="6"/>
        <v>0</v>
      </c>
      <c r="AH83" s="25">
        <f t="shared" si="6"/>
        <v>16343.67</v>
      </c>
      <c r="AI83" s="25">
        <f t="shared" si="6"/>
        <v>147.37</v>
      </c>
      <c r="AJ83" s="25">
        <f t="shared" si="6"/>
        <v>3083.79</v>
      </c>
      <c r="AK83" s="25">
        <f t="shared" si="6"/>
        <v>813.6</v>
      </c>
      <c r="AL83" s="25">
        <v>2752.94</v>
      </c>
      <c r="AM83" s="25">
        <f t="shared" si="6"/>
        <v>1738337</v>
      </c>
      <c r="AN83" s="25">
        <f>SUM(AN9+AN18+AN35)+AL83</f>
        <v>24049304.430000007</v>
      </c>
      <c r="AP83" s="13"/>
    </row>
    <row r="84" spans="1:40" s="1" customFormat="1" ht="13.5" customHeight="1">
      <c r="A84" s="2"/>
      <c r="B84" s="2"/>
      <c r="C84" s="21"/>
      <c r="AN84" s="17"/>
    </row>
    <row r="85" spans="1:40" s="1" customFormat="1" ht="12.75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AM85" s="17"/>
      <c r="AN85" s="17"/>
    </row>
    <row r="86" spans="30:40" ht="12.75">
      <c r="AD86" s="13"/>
      <c r="AN86" s="13"/>
    </row>
    <row r="87" spans="1:40" ht="15.75">
      <c r="A87" s="47"/>
      <c r="B87" s="47"/>
      <c r="C87" s="47"/>
      <c r="D87" s="48"/>
      <c r="E87" s="48"/>
      <c r="F87" s="48"/>
      <c r="G87" s="37"/>
      <c r="J87" s="49"/>
      <c r="K87" s="41"/>
      <c r="AN87" s="13"/>
    </row>
    <row r="88" ht="12.75">
      <c r="G88" s="13"/>
    </row>
  </sheetData>
  <sheetProtection/>
  <mergeCells count="33">
    <mergeCell ref="AI5:AI7"/>
    <mergeCell ref="AJ5:AJ7"/>
    <mergeCell ref="AK5:AK7"/>
    <mergeCell ref="AM5:AM7"/>
    <mergeCell ref="AN5:AN7"/>
    <mergeCell ref="A87:F87"/>
    <mergeCell ref="J87:K87"/>
    <mergeCell ref="A8:B8"/>
    <mergeCell ref="I6:I7"/>
    <mergeCell ref="A85:N85"/>
    <mergeCell ref="A2:N2"/>
    <mergeCell ref="D6:D7"/>
    <mergeCell ref="AD5:AE6"/>
    <mergeCell ref="X5:Y6"/>
    <mergeCell ref="J6:K6"/>
    <mergeCell ref="D5:K5"/>
    <mergeCell ref="L5:M6"/>
    <mergeCell ref="E6:E7"/>
    <mergeCell ref="F6:F7"/>
    <mergeCell ref="G6:G7"/>
    <mergeCell ref="AF5:AF6"/>
    <mergeCell ref="AG5:AG7"/>
    <mergeCell ref="H6:H7"/>
    <mergeCell ref="R5:S6"/>
    <mergeCell ref="T5:U6"/>
    <mergeCell ref="Z5:AA6"/>
    <mergeCell ref="AB5:AC6"/>
    <mergeCell ref="AL5:AL7"/>
    <mergeCell ref="A5:C7"/>
    <mergeCell ref="N5:O6"/>
    <mergeCell ref="P5:Q6"/>
    <mergeCell ref="AH5:AH7"/>
    <mergeCell ref="V5:W6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2022-01-12T10:31:14Z</cp:lastPrinted>
  <dcterms:created xsi:type="dcterms:W3CDTF">2006-03-14T12:21:32Z</dcterms:created>
  <dcterms:modified xsi:type="dcterms:W3CDTF">2022-01-12T12:43:17Z</dcterms:modified>
  <cp:category/>
  <cp:version/>
  <cp:contentType/>
  <cp:contentStatus/>
</cp:coreProperties>
</file>