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gne Sirova\AppData\Local\Microsoft\Windows\INetCache\Content.Outlook\WUF6MBII\"/>
    </mc:Choice>
  </mc:AlternateContent>
  <xr:revisionPtr revIDLastSave="0" documentId="13_ncr:1_{A84CB9F9-388F-4573-A256-D79FDDCEE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zemdības_2021_12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E11" i="1"/>
  <c r="F11" i="1"/>
  <c r="D11" i="1"/>
  <c r="E19" i="1"/>
  <c r="F19" i="1"/>
  <c r="D19" i="1"/>
  <c r="I50" i="1"/>
  <c r="I49" i="1"/>
  <c r="D30" i="1"/>
  <c r="F26" i="1"/>
  <c r="E26" i="1"/>
  <c r="C20" i="1"/>
  <c r="C21" i="1"/>
  <c r="C22" i="1"/>
  <c r="C23" i="1"/>
  <c r="C24" i="1"/>
  <c r="C25" i="1"/>
  <c r="C27" i="1"/>
  <c r="F30" i="1"/>
  <c r="E30" i="1"/>
  <c r="C30" i="1" l="1"/>
  <c r="H30" i="1" l="1"/>
  <c r="I30" i="1"/>
  <c r="G30" i="1"/>
  <c r="C29" i="1" l="1"/>
  <c r="C31" i="1"/>
  <c r="C18" i="1"/>
  <c r="C17" i="1"/>
  <c r="C16" i="1"/>
  <c r="C15" i="1"/>
  <c r="C14" i="1"/>
  <c r="C13" i="1"/>
  <c r="C12" i="1"/>
  <c r="C10" i="1"/>
  <c r="H49" i="1" l="1"/>
  <c r="G49" i="1"/>
  <c r="F49" i="1"/>
  <c r="H48" i="1"/>
  <c r="G48" i="1"/>
  <c r="F48" i="1"/>
  <c r="I29" i="1"/>
  <c r="H29" i="1"/>
  <c r="G29" i="1"/>
  <c r="F28" i="1"/>
  <c r="E28" i="1"/>
  <c r="I31" i="1"/>
  <c r="H31" i="1"/>
  <c r="G31" i="1"/>
  <c r="I27" i="1"/>
  <c r="H27" i="1"/>
  <c r="G27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0" i="1"/>
  <c r="H10" i="1"/>
  <c r="G10" i="1"/>
  <c r="F9" i="1"/>
  <c r="E9" i="1"/>
  <c r="D9" i="1"/>
  <c r="D8" i="1" s="1"/>
  <c r="E8" i="1" l="1"/>
  <c r="F8" i="1"/>
  <c r="C9" i="1"/>
  <c r="C28" i="1"/>
  <c r="H28" i="1" s="1"/>
  <c r="C11" i="1"/>
  <c r="H11" i="1" s="1"/>
  <c r="C19" i="1"/>
  <c r="H19" i="1" s="1"/>
  <c r="C26" i="1"/>
  <c r="G26" i="1" s="1"/>
  <c r="C8" i="1" l="1"/>
  <c r="I26" i="1"/>
  <c r="H26" i="1"/>
  <c r="I11" i="1"/>
  <c r="G28" i="1"/>
  <c r="H9" i="1"/>
  <c r="I19" i="1"/>
  <c r="I9" i="1"/>
  <c r="I28" i="1"/>
  <c r="G19" i="1"/>
  <c r="G11" i="1"/>
  <c r="G9" i="1"/>
  <c r="G8" i="1" l="1"/>
  <c r="I8" i="1"/>
  <c r="H8" i="1"/>
  <c r="G50" i="1" l="1"/>
  <c r="F50" i="1"/>
  <c r="H50" i="1"/>
</calcChain>
</file>

<file path=xl/sharedStrings.xml><?xml version="1.0" encoding="utf-8"?>
<sst xmlns="http://schemas.openxmlformats.org/spreadsheetml/2006/main" count="126" uniqueCount="114">
  <si>
    <t>Pamatojums datu apkopošanai-28.08.2018.Ministru kabineta noteikumi nr. 555 "Veselības aprūpes pakalpojumu organizēšanas un samaksas  kārtība"</t>
  </si>
  <si>
    <t>Pārskats par valsts apmaksāto dzemdību pakalpojumu īpatsvaru ārstniecības iestādēs, %</t>
  </si>
  <si>
    <t>Ārstniecības iestāde</t>
  </si>
  <si>
    <t>ĀI kods</t>
  </si>
  <si>
    <t>Dzemdību skaits</t>
  </si>
  <si>
    <t>Dzemdību īpatsvars%</t>
  </si>
  <si>
    <t>Kopā</t>
  </si>
  <si>
    <t>t.sk. fizioloģiskās dzemdības*</t>
  </si>
  <si>
    <t>t.sk. dzemdības dzemdību patoloģijas gadījumā**</t>
  </si>
  <si>
    <t>t.sk. ķeizargrieziens***</t>
  </si>
  <si>
    <t>Fizioloģiskās dzemdības</t>
  </si>
  <si>
    <t>Dzemdības dzemdību patoloģijas gadījumā</t>
  </si>
  <si>
    <t>Ķeizargrieziens</t>
  </si>
  <si>
    <t>7=4/3*100</t>
  </si>
  <si>
    <t>8=5/3*100</t>
  </si>
  <si>
    <t>9=6/3*100</t>
  </si>
  <si>
    <t>KOPĀ/ VIDĒJI</t>
  </si>
  <si>
    <t>V līmeņa ārstniecības iestādes</t>
  </si>
  <si>
    <t>Paula Stradiņa klīniskā universitātes slimnīca</t>
  </si>
  <si>
    <t>010011803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</si>
  <si>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</si>
  <si>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</si>
  <si>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</si>
  <si>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</si>
  <si>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</si>
  <si>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</si>
  <si>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</si>
  <si>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</si>
  <si>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</si>
  <si>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</si>
  <si>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</si>
  <si>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</si>
  <si>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</si>
  <si>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</si>
  <si>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</si>
  <si>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</si>
  <si>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</si>
  <si>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</si>
  <si>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</si>
  <si>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</si>
  <si>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</si>
  <si>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</si>
  <si>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</si>
  <si>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</si>
  <si>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</si>
  <si>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</si>
  <si>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</si>
  <si>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</si>
  <si>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Preiļu slimnīca</t>
  </si>
  <si>
    <t>760200002</t>
  </si>
  <si>
    <t>Siguldas slimnīca</t>
  </si>
  <si>
    <t>801600003</t>
  </si>
  <si>
    <t>Specializētās ārstniecības iestādes</t>
  </si>
  <si>
    <t>Rīgas Dzemdību nams</t>
  </si>
  <si>
    <t>010021301</t>
  </si>
  <si>
    <t xml:space="preserve">Dati atlasīti un grupēti pamatojoties uz stacionārajā kartē norādītajiem dzemdību manipulāciju kodiem: </t>
  </si>
  <si>
    <t>*Fizioloģiskās dzemdības:</t>
  </si>
  <si>
    <t>16100 - Dzemdības ārpus stacionāra;</t>
  </si>
  <si>
    <t>16106 - Fizioloģiskās dzemdības. Neuzrādīt kopā ar manipulācijām 16107, 16108 un 16115.</t>
  </si>
  <si>
    <t>** Dzemdības dzemdību patoloģijas gadījumā:</t>
  </si>
  <si>
    <t>16107 - Dzemdības dzemdību patoloģijas gadījumā. Neuzrādīt kopā ar 16106,16108 un 16115;</t>
  </si>
  <si>
    <t>16108 - Dzemdības ekstraģenitālas patoloģijas gadījumā. Neuzrādīt kopā ar 16106, 16107 un 16115.</t>
  </si>
  <si>
    <t>***Ķeizargrieziens:</t>
  </si>
  <si>
    <t>16115 - Ķeizargrieziens. Neuzrādīt kopā ar 16106,16107 un 16108</t>
  </si>
  <si>
    <t>Gads</t>
  </si>
  <si>
    <t>Dzemdību īpatsvars %</t>
  </si>
  <si>
    <t>Dzemdību skaita atšķirība pret iepriekšējo gadu</t>
  </si>
  <si>
    <t>Nosaukums</t>
  </si>
  <si>
    <t>Valsts apmaksāto dzemdību gadījumu skaits un īpatsvars pa ārstniecības iestādēm</t>
  </si>
  <si>
    <t>Definīcija</t>
  </si>
  <si>
    <t>Valsts apmaksāto dzemdību skaits un veids</t>
  </si>
  <si>
    <t xml:space="preserve">Rādītāja klasifikācija </t>
  </si>
  <si>
    <r>
      <t>Uz personu vērsta aprūpe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Efektivitāte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Drošība</t>
    </r>
    <r>
      <rPr>
        <sz val="8"/>
        <rFont val="Wingdings"/>
        <charset val="2"/>
      </rPr>
      <t>¨</t>
    </r>
  </si>
  <si>
    <r>
      <t>Labāka veselība un labklājība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Veselības aprūpes resursi</t>
    </r>
    <r>
      <rPr>
        <sz val="8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8"/>
        <rFont val="Times New Roman"/>
        <family val="1"/>
        <charset val="186"/>
      </rPr>
      <t xml:space="preserve">Pārvaldība, vadība </t>
    </r>
    <r>
      <rPr>
        <sz val="8"/>
        <rFont val="Wingdings"/>
        <charset val="2"/>
      </rPr>
      <t>¨</t>
    </r>
  </si>
  <si>
    <t>Datu avots</t>
  </si>
  <si>
    <t>-Nacionālā veselības dienesta Stacionāro pakalpojumu datu bāze</t>
  </si>
  <si>
    <t>Aprēķins</t>
  </si>
  <si>
    <r>
      <t>(Attiecīgās hospitalizācijas grupas hospitalizāciju skaits /</t>
    </r>
    <r>
      <rPr>
        <sz val="8"/>
        <color theme="1"/>
        <rFont val="Times New Roman"/>
        <family val="1"/>
        <charset val="186"/>
      </rPr>
      <t xml:space="preserve"> </t>
    </r>
    <r>
      <rPr>
        <sz val="8"/>
        <color rgb="FF000000"/>
        <rFont val="Times New Roman"/>
        <family val="1"/>
        <charset val="186"/>
      </rPr>
      <t>Hospitalizāciju skaits) *100</t>
    </r>
  </si>
  <si>
    <t>Skaitītājs</t>
  </si>
  <si>
    <t>Attiecīgā dzemdību veida skaits.</t>
  </si>
  <si>
    <t>Izdalītie dzemdību veidi:</t>
  </si>
  <si>
    <t>1) Fizioloģiskās dzemdības (manipulācijas kods 16100 vai 16106)</t>
  </si>
  <si>
    <r>
      <t>2)</t>
    </r>
    <r>
      <rPr>
        <sz val="8"/>
        <color theme="1"/>
        <rFont val="Times New Roman"/>
        <family val="1"/>
        <charset val="186"/>
      </rPr>
      <t xml:space="preserve"> Dzemdības dzemdību patoloģijas gadījumā (16107 un 16108)</t>
    </r>
  </si>
  <si>
    <r>
      <t>3)</t>
    </r>
    <r>
      <rPr>
        <sz val="8"/>
        <color theme="1"/>
        <rFont val="Times New Roman"/>
        <family val="1"/>
        <charset val="186"/>
      </rPr>
      <t xml:space="preserve"> Ķeizargrieziens (manipulācijas kods 16115)</t>
    </r>
  </si>
  <si>
    <t>Saucējs</t>
  </si>
  <si>
    <r>
      <t xml:space="preserve">Dzemdību skaits (uzskaites dokumentā norādīts manipulāciju kods 16100 vai 16106 vai 16107 vai 16108 </t>
    </r>
    <r>
      <rPr>
        <sz val="8"/>
        <color theme="1"/>
        <rFont val="Times New Roman"/>
        <family val="1"/>
        <charset val="186"/>
      </rPr>
      <t>vai 16115)</t>
    </r>
    <r>
      <rPr>
        <sz val="8"/>
        <color theme="1"/>
        <rFont val="Calibri"/>
        <family val="2"/>
        <charset val="186"/>
        <scheme val="minor"/>
      </rPr>
      <t> </t>
    </r>
  </si>
  <si>
    <t>Iekļaušanas kritēriji</t>
  </si>
  <si>
    <r>
      <t xml:space="preserve">Visi uzskaites dokumenti, kur manipulāciju kods 16100 vai 16106 vai 16107 vai 16108 </t>
    </r>
    <r>
      <rPr>
        <sz val="8"/>
        <color theme="1"/>
        <rFont val="Times New Roman"/>
        <family val="1"/>
        <charset val="186"/>
      </rPr>
      <t>vai16115)</t>
    </r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</si>
  <si>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</si>
  <si>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</si>
  <si>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</si>
  <si>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</si>
  <si>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nedēļā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mēnesī</t>
    </r>
    <r>
      <rPr>
        <sz val="8"/>
        <color rgb="FF000000"/>
        <rFont val="Wingdings"/>
        <charset val="2"/>
      </rPr>
      <t>¨</t>
    </r>
  </si>
  <si>
    <r>
      <t>Reizi ceturksnī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Reizi pusgadā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gadā</t>
    </r>
    <r>
      <rPr>
        <sz val="8"/>
        <color rgb="FF000000"/>
        <rFont val="Wingdings"/>
        <charset val="2"/>
      </rPr>
      <t>¨</t>
    </r>
  </si>
  <si>
    <t>Mērķa grupa</t>
  </si>
  <si>
    <t>Sievietes, kurām bijušas dzemdības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</si>
  <si>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</si>
  <si>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</si>
  <si>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</si>
  <si>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Reģionāla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 xml:space="preserve"> Ārstniecības iestāžu līmenī</t>
    </r>
    <r>
      <rPr>
        <sz val="8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</si>
  <si>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</si>
  <si>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8"/>
        <color rgb="FF000000"/>
        <rFont val="Wingdings"/>
        <charset val="2"/>
      </rPr>
      <t>þ</t>
    </r>
  </si>
  <si>
    <r>
      <t>SPKC mājaslapa</t>
    </r>
    <r>
      <rPr>
        <sz val="8"/>
        <color rgb="FF000000"/>
        <rFont val="Wingdings"/>
        <charset val="2"/>
      </rPr>
      <t>¨</t>
    </r>
  </si>
  <si>
    <r>
      <t>Latvijas veselības aprūpes statistikas gadagrāmata</t>
    </r>
    <r>
      <rPr>
        <sz val="8"/>
        <color rgb="FF000000"/>
        <rFont val="Wingdings"/>
        <charset val="2"/>
      </rPr>
      <t>¨</t>
    </r>
  </si>
  <si>
    <r>
      <t>Nav publiski pieejams</t>
    </r>
    <r>
      <rPr>
        <sz val="8"/>
        <color rgb="FF000000"/>
        <rFont val="Wingdings"/>
        <charset val="2"/>
      </rPr>
      <t>¨</t>
    </r>
  </si>
  <si>
    <t>V līmeņa specializētās ārstniecības iestādes</t>
  </si>
  <si>
    <t>II līmeņa ārstniecības iestādes</t>
  </si>
  <si>
    <t>Dzemdību pakalpojumu īpatsvara tendence ārstniecības iestādēs no 2019.-2021.gadam</t>
  </si>
  <si>
    <t>Pārskata periods: 2021. gada janvāris - decembris</t>
  </si>
  <si>
    <t>2021. gads</t>
  </si>
  <si>
    <t>2020. gads</t>
  </si>
  <si>
    <t>2019. gads</t>
  </si>
  <si>
    <t>Atskaite ietver stacionārās kartes apmaksājamā statusā, ar izrakstīšanas datumu no 1.janvāra līdz 31.decembrim</t>
  </si>
  <si>
    <t>(veiktais darbs)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</si>
</sst>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Wingdings"/>
      <charset val="2"/>
    </font>
    <font>
      <sz val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8"/>
      <color rgb="FF000000"/>
      <name val="Wingdings"/>
      <charset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/>
    <xf numFmtId="0" fontId="3" fillId="0" borderId="2" xfId="2" applyFont="1" applyBorder="1" applyAlignment="1">
      <alignment horizontal="left" vertical="center" wrapText="1"/>
    </xf>
    <xf numFmtId="0" fontId="6" fillId="0" borderId="0" xfId="2" applyFont="1"/>
    <xf numFmtId="0" fontId="3" fillId="0" borderId="0" xfId="1" applyFont="1" applyFill="1"/>
    <xf numFmtId="0" fontId="6" fillId="0" borderId="0" xfId="4" applyFont="1" applyAlignment="1">
      <alignment horizontal="center" vertical="center"/>
    </xf>
    <xf numFmtId="0" fontId="9" fillId="2" borderId="10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1" fillId="0" borderId="14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 wrapText="1"/>
    </xf>
    <xf numFmtId="0" fontId="11" fillId="0" borderId="15" xfId="5" applyNumberFormat="1" applyFont="1" applyFill="1" applyBorder="1" applyAlignment="1" applyProtection="1">
      <alignment horizontal="center" vertical="center" wrapText="1"/>
    </xf>
    <xf numFmtId="0" fontId="11" fillId="0" borderId="16" xfId="5" applyNumberFormat="1" applyFont="1" applyFill="1" applyBorder="1" applyAlignment="1" applyProtection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5" fillId="0" borderId="0" xfId="4" applyFont="1"/>
    <xf numFmtId="0" fontId="6" fillId="0" borderId="0" xfId="4" applyFont="1"/>
    <xf numFmtId="3" fontId="6" fillId="0" borderId="0" xfId="4" applyNumberFormat="1" applyFont="1"/>
    <xf numFmtId="0" fontId="3" fillId="0" borderId="0" xfId="4" applyFont="1"/>
    <xf numFmtId="0" fontId="3" fillId="0" borderId="0" xfId="4" applyFont="1" applyAlignment="1">
      <alignment horizontal="left" indent="2"/>
    </xf>
    <xf numFmtId="0" fontId="6" fillId="0" borderId="0" xfId="4" applyFont="1" applyAlignment="1">
      <alignment horizontal="left" indent="2"/>
    </xf>
    <xf numFmtId="0" fontId="13" fillId="0" borderId="0" xfId="0" applyFont="1" applyAlignment="1">
      <alignment horizontal="left"/>
    </xf>
    <xf numFmtId="0" fontId="5" fillId="0" borderId="0" xfId="7" applyFont="1"/>
    <xf numFmtId="0" fontId="12" fillId="0" borderId="0" xfId="7" applyFont="1"/>
    <xf numFmtId="0" fontId="3" fillId="2" borderId="12" xfId="4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17" fillId="0" borderId="0" xfId="8" applyFont="1"/>
    <xf numFmtId="0" fontId="20" fillId="0" borderId="0" xfId="8" applyFont="1"/>
    <xf numFmtId="0" fontId="17" fillId="0" borderId="0" xfId="0" applyFont="1" applyAlignment="1">
      <alignment vertical="center"/>
    </xf>
    <xf numFmtId="0" fontId="23" fillId="0" borderId="0" xfId="0" applyFont="1"/>
    <xf numFmtId="0" fontId="15" fillId="0" borderId="31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5" fillId="2" borderId="17" xfId="4" applyFont="1" applyFill="1" applyBorder="1"/>
    <xf numFmtId="0" fontId="5" fillId="2" borderId="18" xfId="4" applyFont="1" applyFill="1" applyBorder="1"/>
    <xf numFmtId="9" fontId="5" fillId="2" borderId="17" xfId="6" applyFont="1" applyFill="1" applyBorder="1"/>
    <xf numFmtId="9" fontId="5" fillId="2" borderId="19" xfId="6" applyFont="1" applyFill="1" applyBorder="1"/>
    <xf numFmtId="9" fontId="5" fillId="2" borderId="18" xfId="6" applyFont="1" applyFill="1" applyBorder="1"/>
    <xf numFmtId="0" fontId="5" fillId="3" borderId="20" xfId="4" applyFont="1" applyFill="1" applyBorder="1" applyAlignment="1">
      <alignment horizontal="left" indent="1"/>
    </xf>
    <xf numFmtId="0" fontId="5" fillId="3" borderId="21" xfId="4" applyFont="1" applyFill="1" applyBorder="1" applyAlignment="1">
      <alignment horizontal="left" indent="1"/>
    </xf>
    <xf numFmtId="9" fontId="5" fillId="3" borderId="23" xfId="6" applyFont="1" applyFill="1" applyBorder="1"/>
    <xf numFmtId="9" fontId="5" fillId="3" borderId="22" xfId="6" applyFont="1" applyFill="1" applyBorder="1"/>
    <xf numFmtId="9" fontId="5" fillId="3" borderId="24" xfId="6" applyFont="1" applyFill="1" applyBorder="1"/>
    <xf numFmtId="0" fontId="6" fillId="0" borderId="25" xfId="4" applyFont="1" applyFill="1" applyBorder="1" applyAlignment="1">
      <alignment horizontal="left" indent="2"/>
    </xf>
    <xf numFmtId="0" fontId="6" fillId="0" borderId="26" xfId="4" applyFont="1" applyFill="1" applyBorder="1" applyAlignment="1"/>
    <xf numFmtId="9" fontId="6" fillId="0" borderId="25" xfId="6" applyFont="1" applyFill="1" applyBorder="1"/>
    <xf numFmtId="9" fontId="6" fillId="0" borderId="2" xfId="6" applyFont="1" applyFill="1" applyBorder="1"/>
    <xf numFmtId="9" fontId="6" fillId="0" borderId="26" xfId="6" applyFont="1" applyFill="1" applyBorder="1"/>
    <xf numFmtId="0" fontId="5" fillId="3" borderId="27" xfId="4" applyFont="1" applyFill="1" applyBorder="1" applyAlignment="1">
      <alignment horizontal="left" indent="1"/>
    </xf>
    <xf numFmtId="0" fontId="5" fillId="3" borderId="7" xfId="4" applyFont="1" applyFill="1" applyBorder="1" applyAlignment="1"/>
    <xf numFmtId="9" fontId="5" fillId="3" borderId="6" xfId="6" applyFont="1" applyFill="1" applyBorder="1"/>
    <xf numFmtId="9" fontId="5" fillId="3" borderId="8" xfId="6" applyFont="1" applyFill="1" applyBorder="1"/>
    <xf numFmtId="9" fontId="5" fillId="3" borderId="9" xfId="6" applyFont="1" applyFill="1" applyBorder="1"/>
    <xf numFmtId="0" fontId="6" fillId="0" borderId="10" xfId="4" applyFont="1" applyFill="1" applyBorder="1" applyAlignment="1">
      <alignment horizontal="left" indent="2"/>
    </xf>
    <xf numFmtId="0" fontId="6" fillId="0" borderId="13" xfId="4" applyFont="1" applyFill="1" applyBorder="1" applyAlignment="1"/>
    <xf numFmtId="9" fontId="6" fillId="0" borderId="10" xfId="6" applyFont="1" applyFill="1" applyBorder="1"/>
    <xf numFmtId="9" fontId="6" fillId="0" borderId="12" xfId="6" applyFont="1" applyFill="1" applyBorder="1"/>
    <xf numFmtId="9" fontId="6" fillId="0" borderId="13" xfId="6" applyFont="1" applyFill="1" applyBorder="1"/>
    <xf numFmtId="0" fontId="25" fillId="0" borderId="0" xfId="9" applyFont="1"/>
    <xf numFmtId="0" fontId="6" fillId="0" borderId="0" xfId="1" applyFont="1" applyFill="1"/>
    <xf numFmtId="0" fontId="14" fillId="0" borderId="0" xfId="3" applyFont="1" applyFill="1" applyBorder="1" applyAlignment="1">
      <alignment horizontal="left" vertical="center"/>
    </xf>
    <xf numFmtId="0" fontId="8" fillId="2" borderId="10" xfId="4" applyFont="1" applyFill="1" applyBorder="1" applyAlignment="1">
      <alignment horizontal="center" vertical="center" wrapText="1"/>
    </xf>
    <xf numFmtId="3" fontId="5" fillId="2" borderId="17" xfId="4" applyNumberFormat="1" applyFont="1" applyFill="1" applyBorder="1"/>
    <xf numFmtId="3" fontId="5" fillId="2" borderId="19" xfId="4" applyNumberFormat="1" applyFont="1" applyFill="1" applyBorder="1"/>
    <xf numFmtId="3" fontId="5" fillId="3" borderId="22" xfId="4" applyNumberFormat="1" applyFont="1" applyFill="1" applyBorder="1"/>
    <xf numFmtId="3" fontId="5" fillId="3" borderId="24" xfId="4" applyNumberFormat="1" applyFont="1" applyFill="1" applyBorder="1"/>
    <xf numFmtId="3" fontId="5" fillId="0" borderId="25" xfId="4" applyNumberFormat="1" applyFont="1" applyFill="1" applyBorder="1"/>
    <xf numFmtId="3" fontId="6" fillId="0" borderId="2" xfId="4" applyNumberFormat="1" applyFont="1" applyFill="1" applyBorder="1"/>
    <xf numFmtId="3" fontId="6" fillId="0" borderId="26" xfId="4" applyNumberFormat="1" applyFont="1" applyFill="1" applyBorder="1"/>
    <xf numFmtId="3" fontId="5" fillId="3" borderId="6" xfId="4" applyNumberFormat="1" applyFont="1" applyFill="1" applyBorder="1"/>
    <xf numFmtId="3" fontId="5" fillId="3" borderId="8" xfId="4" applyNumberFormat="1" applyFont="1" applyFill="1" applyBorder="1"/>
    <xf numFmtId="3" fontId="5" fillId="3" borderId="9" xfId="4" applyNumberFormat="1" applyFont="1" applyFill="1" applyBorder="1"/>
    <xf numFmtId="3" fontId="5" fillId="0" borderId="10" xfId="4" applyNumberFormat="1" applyFont="1" applyFill="1" applyBorder="1"/>
    <xf numFmtId="3" fontId="6" fillId="0" borderId="12" xfId="4" applyNumberFormat="1" applyFont="1" applyFill="1" applyBorder="1"/>
    <xf numFmtId="3" fontId="6" fillId="0" borderId="13" xfId="4" applyNumberFormat="1" applyFont="1" applyFill="1" applyBorder="1"/>
    <xf numFmtId="0" fontId="5" fillId="0" borderId="34" xfId="4" applyFont="1" applyFill="1" applyBorder="1" applyAlignment="1">
      <alignment horizontal="center"/>
    </xf>
    <xf numFmtId="0" fontId="6" fillId="0" borderId="0" xfId="4" applyFont="1" applyAlignment="1">
      <alignment horizontal="center" vertical="center"/>
    </xf>
    <xf numFmtId="0" fontId="6" fillId="0" borderId="0" xfId="4" applyFont="1"/>
    <xf numFmtId="0" fontId="6" fillId="0" borderId="0" xfId="4" applyFont="1" applyAlignment="1">
      <alignment horizontal="center" vertical="center" wrapText="1"/>
    </xf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3" fontId="5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0" fontId="5" fillId="0" borderId="30" xfId="4" applyFont="1" applyFill="1" applyBorder="1" applyAlignment="1">
      <alignment horizontal="center"/>
    </xf>
    <xf numFmtId="9" fontId="6" fillId="0" borderId="23" xfId="6" applyFont="1" applyFill="1" applyBorder="1"/>
    <xf numFmtId="9" fontId="6" fillId="0" borderId="22" xfId="6" applyFont="1" applyFill="1" applyBorder="1"/>
    <xf numFmtId="3" fontId="6" fillId="0" borderId="24" xfId="4" applyNumberFormat="1" applyFont="1" applyFill="1" applyBorder="1" applyAlignment="1">
      <alignment horizontal="right"/>
    </xf>
    <xf numFmtId="9" fontId="6" fillId="0" borderId="25" xfId="6" applyFont="1" applyFill="1" applyBorder="1" applyAlignment="1">
      <alignment horizontal="right"/>
    </xf>
    <xf numFmtId="9" fontId="6" fillId="0" borderId="2" xfId="6" applyFont="1" applyFill="1" applyBorder="1" applyAlignment="1">
      <alignment horizontal="right"/>
    </xf>
    <xf numFmtId="3" fontId="6" fillId="0" borderId="26" xfId="4" applyNumberFormat="1" applyFont="1" applyFill="1" applyBorder="1" applyAlignment="1">
      <alignment horizontal="right"/>
    </xf>
    <xf numFmtId="3" fontId="5" fillId="0" borderId="10" xfId="4" applyNumberFormat="1" applyFont="1" applyFill="1" applyBorder="1" applyAlignment="1">
      <alignment horizontal="right"/>
    </xf>
    <xf numFmtId="3" fontId="6" fillId="0" borderId="12" xfId="4" applyNumberFormat="1" applyFont="1" applyFill="1" applyBorder="1" applyAlignment="1">
      <alignment horizontal="right"/>
    </xf>
    <xf numFmtId="3" fontId="6" fillId="0" borderId="13" xfId="4" applyNumberFormat="1" applyFont="1" applyFill="1" applyBorder="1" applyAlignment="1">
      <alignment horizontal="right"/>
    </xf>
    <xf numFmtId="9" fontId="6" fillId="0" borderId="10" xfId="6" applyFont="1" applyFill="1" applyBorder="1" applyAlignment="1">
      <alignment horizontal="right"/>
    </xf>
    <xf numFmtId="9" fontId="6" fillId="0" borderId="12" xfId="6" applyFont="1" applyFill="1" applyBorder="1" applyAlignment="1">
      <alignment horizontal="right"/>
    </xf>
    <xf numFmtId="0" fontId="8" fillId="2" borderId="28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11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8" fillId="0" borderId="32" xfId="0" applyFont="1" applyBorder="1" applyAlignment="1">
      <alignment vertical="center"/>
    </xf>
  </cellXfs>
  <cellStyles count="23">
    <cellStyle name="Comma 2" xfId="14" xr:uid="{00000000-0005-0000-0000-000000000000}"/>
    <cellStyle name="Comma 2 2" xfId="18" xr:uid="{F95575EA-996D-4752-9D54-9B54D58B9305}"/>
    <cellStyle name="Comma 2 2 2" xfId="22" xr:uid="{5B469F16-BFDB-4906-9515-18224B8F29DA}"/>
    <cellStyle name="Comma 2 3" xfId="20" xr:uid="{9A4E09AC-FE3A-4D4E-9D97-0A88D5C21146}"/>
    <cellStyle name="Comma 3" xfId="11" xr:uid="{00000000-0005-0000-0000-000001000000}"/>
    <cellStyle name="Comma 3 2" xfId="17" xr:uid="{0EAD33B2-DD07-46A3-9725-A3DA1E67C462}"/>
    <cellStyle name="Comma 3 2 2" xfId="21" xr:uid="{D6DB426A-F928-4D80-9785-5D1F92DFCA27}"/>
    <cellStyle name="Comma 3 3" xfId="19" xr:uid="{F151251E-9E44-41AA-B824-B7BAF6E510CB}"/>
    <cellStyle name="Comma_R0001_veiktais_darbs_2009_UZŅEMŠANAS_NODAĻA 2" xfId="5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2 2 2" xfId="8" xr:uid="{00000000-0005-0000-0000-000006000000}"/>
    <cellStyle name="Normal 2 2 3" xfId="16" xr:uid="{00000000-0005-0000-0000-000007000000}"/>
    <cellStyle name="Normal 3" xfId="9" xr:uid="{00000000-0005-0000-0000-000008000000}"/>
    <cellStyle name="Normal 4" xfId="7" xr:uid="{00000000-0005-0000-0000-000009000000}"/>
    <cellStyle name="Normal 4 2" xfId="12" xr:uid="{00000000-0005-0000-0000-00000A000000}"/>
    <cellStyle name="Normal 4 3" xfId="13" xr:uid="{00000000-0005-0000-0000-00000B000000}"/>
    <cellStyle name="Normal_parskatu_tabulas_uz5_III_rikojumam 2" xfId="2" xr:uid="{00000000-0005-0000-0000-00000C000000}"/>
    <cellStyle name="Normal_rindu_garums_veidlapa" xfId="1" xr:uid="{00000000-0005-0000-0000-00000D000000}"/>
    <cellStyle name="Parasts 2" xfId="15" xr:uid="{00000000-0005-0000-0000-00000E000000}"/>
    <cellStyle name="Percent 2" xfId="6" xr:uid="{00000000-0005-0000-0000-00000F000000}"/>
    <cellStyle name="Percent 3" xfId="10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476249</xdr:colOff>
      <xdr:row>0</xdr:row>
      <xdr:rowOff>123748</xdr:rowOff>
    </xdr:from>
    <xdr:to>
      <xdr:col>4</xdr:col>
      <xdr:colOff>581024</xdr:colOff>
      <xdr:row>0</xdr:row>
      <xdr:rowOff>1209676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9" y="123748"/>
          <a:ext cx="1609725" cy="108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J51"/>
  <sheetViews>
    <sheetView tabSelected="1" zoomScale="98" zoomScaleNormal="98" workbookViewId="0">
      <selection activeCell="N2" sqref="N2"/>
    </sheetView>
  </sheetViews>
  <sheetFormatPr defaultRowHeight="12.75" x14ac:dyDescent="0.2"/>
  <cols>
    <col min="1" max="1" width="43.140625" style="1" customWidth="1"/>
    <col min="2" max="2" width="12" style="1" customWidth="1"/>
    <col min="3" max="3" width="11.42578125" style="1" customWidth="1"/>
    <col min="4" max="4" width="11.140625" style="1" customWidth="1"/>
    <col min="5" max="5" width="13.140625" style="1" customWidth="1"/>
    <col min="6" max="6" width="15" style="1" customWidth="1"/>
    <col min="7" max="7" width="9.7109375" style="1" customWidth="1"/>
    <col min="8" max="8" width="13.28515625" style="1" customWidth="1"/>
    <col min="9" max="9" width="11.5703125" style="1" customWidth="1"/>
    <col min="10" max="10" width="8.7109375" style="1" customWidth="1"/>
    <col min="11" max="159" width="9.140625" style="1"/>
    <col min="160" max="160" width="40.140625" style="1" customWidth="1"/>
    <col min="161" max="161" width="9.85546875" style="1" customWidth="1"/>
    <col min="162" max="162" width="11.42578125" style="1" customWidth="1"/>
    <col min="163" max="163" width="11.140625" style="1" customWidth="1"/>
    <col min="164" max="164" width="15.42578125" style="1" customWidth="1"/>
    <col min="165" max="165" width="13.28515625" style="1" customWidth="1"/>
    <col min="166" max="166" width="9.140625" style="1"/>
    <col min="167" max="167" width="13.28515625" style="1" customWidth="1"/>
    <col min="168" max="168" width="12.85546875" style="1" customWidth="1"/>
    <col min="169" max="415" width="9.140625" style="1"/>
    <col min="416" max="416" width="40.140625" style="1" customWidth="1"/>
    <col min="417" max="417" width="9.85546875" style="1" customWidth="1"/>
    <col min="418" max="418" width="11.42578125" style="1" customWidth="1"/>
    <col min="419" max="419" width="11.140625" style="1" customWidth="1"/>
    <col min="420" max="420" width="15.42578125" style="1" customWidth="1"/>
    <col min="421" max="421" width="13.28515625" style="1" customWidth="1"/>
    <col min="422" max="422" width="9.140625" style="1"/>
    <col min="423" max="423" width="13.28515625" style="1" customWidth="1"/>
    <col min="424" max="424" width="12.85546875" style="1" customWidth="1"/>
    <col min="425" max="671" width="9.140625" style="1"/>
    <col min="672" max="672" width="40.140625" style="1" customWidth="1"/>
    <col min="673" max="673" width="9.85546875" style="1" customWidth="1"/>
    <col min="674" max="674" width="11.42578125" style="1" customWidth="1"/>
    <col min="675" max="675" width="11.140625" style="1" customWidth="1"/>
    <col min="676" max="676" width="15.42578125" style="1" customWidth="1"/>
    <col min="677" max="677" width="13.28515625" style="1" customWidth="1"/>
    <col min="678" max="678" width="9.140625" style="1"/>
    <col min="679" max="679" width="13.28515625" style="1" customWidth="1"/>
    <col min="680" max="680" width="12.85546875" style="1" customWidth="1"/>
    <col min="681" max="927" width="9.140625" style="1"/>
    <col min="928" max="928" width="40.140625" style="1" customWidth="1"/>
    <col min="929" max="929" width="9.85546875" style="1" customWidth="1"/>
    <col min="930" max="930" width="11.42578125" style="1" customWidth="1"/>
    <col min="931" max="931" width="11.140625" style="1" customWidth="1"/>
    <col min="932" max="932" width="15.42578125" style="1" customWidth="1"/>
    <col min="933" max="933" width="13.28515625" style="1" customWidth="1"/>
    <col min="934" max="934" width="9.140625" style="1"/>
    <col min="935" max="935" width="13.28515625" style="1" customWidth="1"/>
    <col min="936" max="936" width="12.85546875" style="1" customWidth="1"/>
    <col min="937" max="1183" width="9.140625" style="1"/>
    <col min="1184" max="1184" width="40.140625" style="1" customWidth="1"/>
    <col min="1185" max="1185" width="9.85546875" style="1" customWidth="1"/>
    <col min="1186" max="1186" width="11.42578125" style="1" customWidth="1"/>
    <col min="1187" max="1187" width="11.140625" style="1" customWidth="1"/>
    <col min="1188" max="1188" width="15.42578125" style="1" customWidth="1"/>
    <col min="1189" max="1189" width="13.28515625" style="1" customWidth="1"/>
    <col min="1190" max="1190" width="9.140625" style="1"/>
    <col min="1191" max="1191" width="13.28515625" style="1" customWidth="1"/>
    <col min="1192" max="1192" width="12.85546875" style="1" customWidth="1"/>
    <col min="1193" max="1439" width="9.140625" style="1"/>
    <col min="1440" max="1440" width="40.140625" style="1" customWidth="1"/>
    <col min="1441" max="1441" width="9.85546875" style="1" customWidth="1"/>
    <col min="1442" max="1442" width="11.42578125" style="1" customWidth="1"/>
    <col min="1443" max="1443" width="11.140625" style="1" customWidth="1"/>
    <col min="1444" max="1444" width="15.42578125" style="1" customWidth="1"/>
    <col min="1445" max="1445" width="13.28515625" style="1" customWidth="1"/>
    <col min="1446" max="1446" width="9.140625" style="1"/>
    <col min="1447" max="1447" width="13.28515625" style="1" customWidth="1"/>
    <col min="1448" max="1448" width="12.85546875" style="1" customWidth="1"/>
    <col min="1449" max="1695" width="9.140625" style="1"/>
    <col min="1696" max="1696" width="40.140625" style="1" customWidth="1"/>
    <col min="1697" max="1697" width="9.85546875" style="1" customWidth="1"/>
    <col min="1698" max="1698" width="11.42578125" style="1" customWidth="1"/>
    <col min="1699" max="1699" width="11.140625" style="1" customWidth="1"/>
    <col min="1700" max="1700" width="15.42578125" style="1" customWidth="1"/>
    <col min="1701" max="1701" width="13.28515625" style="1" customWidth="1"/>
    <col min="1702" max="1702" width="9.140625" style="1"/>
    <col min="1703" max="1703" width="13.28515625" style="1" customWidth="1"/>
    <col min="1704" max="1704" width="12.85546875" style="1" customWidth="1"/>
    <col min="1705" max="1951" width="9.140625" style="1"/>
    <col min="1952" max="1952" width="40.140625" style="1" customWidth="1"/>
    <col min="1953" max="1953" width="9.85546875" style="1" customWidth="1"/>
    <col min="1954" max="1954" width="11.42578125" style="1" customWidth="1"/>
    <col min="1955" max="1955" width="11.140625" style="1" customWidth="1"/>
    <col min="1956" max="1956" width="15.42578125" style="1" customWidth="1"/>
    <col min="1957" max="1957" width="13.28515625" style="1" customWidth="1"/>
    <col min="1958" max="1958" width="9.140625" style="1"/>
    <col min="1959" max="1959" width="13.28515625" style="1" customWidth="1"/>
    <col min="1960" max="1960" width="12.85546875" style="1" customWidth="1"/>
    <col min="1961" max="2207" width="9.140625" style="1"/>
    <col min="2208" max="2208" width="40.140625" style="1" customWidth="1"/>
    <col min="2209" max="2209" width="9.85546875" style="1" customWidth="1"/>
    <col min="2210" max="2210" width="11.42578125" style="1" customWidth="1"/>
    <col min="2211" max="2211" width="11.140625" style="1" customWidth="1"/>
    <col min="2212" max="2212" width="15.42578125" style="1" customWidth="1"/>
    <col min="2213" max="2213" width="13.28515625" style="1" customWidth="1"/>
    <col min="2214" max="2214" width="9.140625" style="1"/>
    <col min="2215" max="2215" width="13.28515625" style="1" customWidth="1"/>
    <col min="2216" max="2216" width="12.85546875" style="1" customWidth="1"/>
    <col min="2217" max="2463" width="9.140625" style="1"/>
    <col min="2464" max="2464" width="40.140625" style="1" customWidth="1"/>
    <col min="2465" max="2465" width="9.85546875" style="1" customWidth="1"/>
    <col min="2466" max="2466" width="11.42578125" style="1" customWidth="1"/>
    <col min="2467" max="2467" width="11.140625" style="1" customWidth="1"/>
    <col min="2468" max="2468" width="15.42578125" style="1" customWidth="1"/>
    <col min="2469" max="2469" width="13.28515625" style="1" customWidth="1"/>
    <col min="2470" max="2470" width="9.140625" style="1"/>
    <col min="2471" max="2471" width="13.28515625" style="1" customWidth="1"/>
    <col min="2472" max="2472" width="12.85546875" style="1" customWidth="1"/>
    <col min="2473" max="2719" width="9.140625" style="1"/>
    <col min="2720" max="2720" width="40.140625" style="1" customWidth="1"/>
    <col min="2721" max="2721" width="9.85546875" style="1" customWidth="1"/>
    <col min="2722" max="2722" width="11.42578125" style="1" customWidth="1"/>
    <col min="2723" max="2723" width="11.140625" style="1" customWidth="1"/>
    <col min="2724" max="2724" width="15.42578125" style="1" customWidth="1"/>
    <col min="2725" max="2725" width="13.28515625" style="1" customWidth="1"/>
    <col min="2726" max="2726" width="9.140625" style="1"/>
    <col min="2727" max="2727" width="13.28515625" style="1" customWidth="1"/>
    <col min="2728" max="2728" width="12.85546875" style="1" customWidth="1"/>
    <col min="2729" max="2975" width="9.140625" style="1"/>
    <col min="2976" max="2976" width="40.140625" style="1" customWidth="1"/>
    <col min="2977" max="2977" width="9.85546875" style="1" customWidth="1"/>
    <col min="2978" max="2978" width="11.42578125" style="1" customWidth="1"/>
    <col min="2979" max="2979" width="11.140625" style="1" customWidth="1"/>
    <col min="2980" max="2980" width="15.42578125" style="1" customWidth="1"/>
    <col min="2981" max="2981" width="13.28515625" style="1" customWidth="1"/>
    <col min="2982" max="2982" width="9.140625" style="1"/>
    <col min="2983" max="2983" width="13.28515625" style="1" customWidth="1"/>
    <col min="2984" max="2984" width="12.85546875" style="1" customWidth="1"/>
    <col min="2985" max="3231" width="9.140625" style="1"/>
    <col min="3232" max="3232" width="40.140625" style="1" customWidth="1"/>
    <col min="3233" max="3233" width="9.85546875" style="1" customWidth="1"/>
    <col min="3234" max="3234" width="11.42578125" style="1" customWidth="1"/>
    <col min="3235" max="3235" width="11.140625" style="1" customWidth="1"/>
    <col min="3236" max="3236" width="15.42578125" style="1" customWidth="1"/>
    <col min="3237" max="3237" width="13.28515625" style="1" customWidth="1"/>
    <col min="3238" max="3238" width="9.140625" style="1"/>
    <col min="3239" max="3239" width="13.28515625" style="1" customWidth="1"/>
    <col min="3240" max="3240" width="12.85546875" style="1" customWidth="1"/>
    <col min="3241" max="3487" width="9.140625" style="1"/>
    <col min="3488" max="3488" width="40.140625" style="1" customWidth="1"/>
    <col min="3489" max="3489" width="9.85546875" style="1" customWidth="1"/>
    <col min="3490" max="3490" width="11.42578125" style="1" customWidth="1"/>
    <col min="3491" max="3491" width="11.140625" style="1" customWidth="1"/>
    <col min="3492" max="3492" width="15.42578125" style="1" customWidth="1"/>
    <col min="3493" max="3493" width="13.28515625" style="1" customWidth="1"/>
    <col min="3494" max="3494" width="9.140625" style="1"/>
    <col min="3495" max="3495" width="13.28515625" style="1" customWidth="1"/>
    <col min="3496" max="3496" width="12.85546875" style="1" customWidth="1"/>
    <col min="3497" max="3743" width="9.140625" style="1"/>
    <col min="3744" max="3744" width="40.140625" style="1" customWidth="1"/>
    <col min="3745" max="3745" width="9.85546875" style="1" customWidth="1"/>
    <col min="3746" max="3746" width="11.42578125" style="1" customWidth="1"/>
    <col min="3747" max="3747" width="11.140625" style="1" customWidth="1"/>
    <col min="3748" max="3748" width="15.42578125" style="1" customWidth="1"/>
    <col min="3749" max="3749" width="13.28515625" style="1" customWidth="1"/>
    <col min="3750" max="3750" width="9.140625" style="1"/>
    <col min="3751" max="3751" width="13.28515625" style="1" customWidth="1"/>
    <col min="3752" max="3752" width="12.85546875" style="1" customWidth="1"/>
    <col min="3753" max="3999" width="9.140625" style="1"/>
    <col min="4000" max="4000" width="40.140625" style="1" customWidth="1"/>
    <col min="4001" max="4001" width="9.85546875" style="1" customWidth="1"/>
    <col min="4002" max="4002" width="11.42578125" style="1" customWidth="1"/>
    <col min="4003" max="4003" width="11.140625" style="1" customWidth="1"/>
    <col min="4004" max="4004" width="15.42578125" style="1" customWidth="1"/>
    <col min="4005" max="4005" width="13.28515625" style="1" customWidth="1"/>
    <col min="4006" max="4006" width="9.140625" style="1"/>
    <col min="4007" max="4007" width="13.28515625" style="1" customWidth="1"/>
    <col min="4008" max="4008" width="12.85546875" style="1" customWidth="1"/>
    <col min="4009" max="4255" width="9.140625" style="1"/>
    <col min="4256" max="4256" width="40.140625" style="1" customWidth="1"/>
    <col min="4257" max="4257" width="9.85546875" style="1" customWidth="1"/>
    <col min="4258" max="4258" width="11.42578125" style="1" customWidth="1"/>
    <col min="4259" max="4259" width="11.140625" style="1" customWidth="1"/>
    <col min="4260" max="4260" width="15.42578125" style="1" customWidth="1"/>
    <col min="4261" max="4261" width="13.28515625" style="1" customWidth="1"/>
    <col min="4262" max="4262" width="9.140625" style="1"/>
    <col min="4263" max="4263" width="13.28515625" style="1" customWidth="1"/>
    <col min="4264" max="4264" width="12.85546875" style="1" customWidth="1"/>
    <col min="4265" max="4511" width="9.140625" style="1"/>
    <col min="4512" max="4512" width="40.140625" style="1" customWidth="1"/>
    <col min="4513" max="4513" width="9.85546875" style="1" customWidth="1"/>
    <col min="4514" max="4514" width="11.42578125" style="1" customWidth="1"/>
    <col min="4515" max="4515" width="11.140625" style="1" customWidth="1"/>
    <col min="4516" max="4516" width="15.42578125" style="1" customWidth="1"/>
    <col min="4517" max="4517" width="13.28515625" style="1" customWidth="1"/>
    <col min="4518" max="4518" width="9.140625" style="1"/>
    <col min="4519" max="4519" width="13.28515625" style="1" customWidth="1"/>
    <col min="4520" max="4520" width="12.85546875" style="1" customWidth="1"/>
    <col min="4521" max="4767" width="9.140625" style="1"/>
    <col min="4768" max="4768" width="40.140625" style="1" customWidth="1"/>
    <col min="4769" max="4769" width="9.85546875" style="1" customWidth="1"/>
    <col min="4770" max="4770" width="11.42578125" style="1" customWidth="1"/>
    <col min="4771" max="4771" width="11.140625" style="1" customWidth="1"/>
    <col min="4772" max="4772" width="15.42578125" style="1" customWidth="1"/>
    <col min="4773" max="4773" width="13.28515625" style="1" customWidth="1"/>
    <col min="4774" max="4774" width="9.140625" style="1"/>
    <col min="4775" max="4775" width="13.28515625" style="1" customWidth="1"/>
    <col min="4776" max="4776" width="12.85546875" style="1" customWidth="1"/>
    <col min="4777" max="5023" width="9.140625" style="1"/>
    <col min="5024" max="5024" width="40.140625" style="1" customWidth="1"/>
    <col min="5025" max="5025" width="9.85546875" style="1" customWidth="1"/>
    <col min="5026" max="5026" width="11.42578125" style="1" customWidth="1"/>
    <col min="5027" max="5027" width="11.140625" style="1" customWidth="1"/>
    <col min="5028" max="5028" width="15.42578125" style="1" customWidth="1"/>
    <col min="5029" max="5029" width="13.28515625" style="1" customWidth="1"/>
    <col min="5030" max="5030" width="9.140625" style="1"/>
    <col min="5031" max="5031" width="13.28515625" style="1" customWidth="1"/>
    <col min="5032" max="5032" width="12.85546875" style="1" customWidth="1"/>
    <col min="5033" max="5279" width="9.140625" style="1"/>
    <col min="5280" max="5280" width="40.140625" style="1" customWidth="1"/>
    <col min="5281" max="5281" width="9.85546875" style="1" customWidth="1"/>
    <col min="5282" max="5282" width="11.42578125" style="1" customWidth="1"/>
    <col min="5283" max="5283" width="11.140625" style="1" customWidth="1"/>
    <col min="5284" max="5284" width="15.42578125" style="1" customWidth="1"/>
    <col min="5285" max="5285" width="13.28515625" style="1" customWidth="1"/>
    <col min="5286" max="5286" width="9.140625" style="1"/>
    <col min="5287" max="5287" width="13.28515625" style="1" customWidth="1"/>
    <col min="5288" max="5288" width="12.85546875" style="1" customWidth="1"/>
    <col min="5289" max="5535" width="9.140625" style="1"/>
    <col min="5536" max="5536" width="40.140625" style="1" customWidth="1"/>
    <col min="5537" max="5537" width="9.85546875" style="1" customWidth="1"/>
    <col min="5538" max="5538" width="11.42578125" style="1" customWidth="1"/>
    <col min="5539" max="5539" width="11.140625" style="1" customWidth="1"/>
    <col min="5540" max="5540" width="15.42578125" style="1" customWidth="1"/>
    <col min="5541" max="5541" width="13.28515625" style="1" customWidth="1"/>
    <col min="5542" max="5542" width="9.140625" style="1"/>
    <col min="5543" max="5543" width="13.28515625" style="1" customWidth="1"/>
    <col min="5544" max="5544" width="12.85546875" style="1" customWidth="1"/>
    <col min="5545" max="5791" width="9.140625" style="1"/>
    <col min="5792" max="5792" width="40.140625" style="1" customWidth="1"/>
    <col min="5793" max="5793" width="9.85546875" style="1" customWidth="1"/>
    <col min="5794" max="5794" width="11.42578125" style="1" customWidth="1"/>
    <col min="5795" max="5795" width="11.140625" style="1" customWidth="1"/>
    <col min="5796" max="5796" width="15.42578125" style="1" customWidth="1"/>
    <col min="5797" max="5797" width="13.28515625" style="1" customWidth="1"/>
    <col min="5798" max="5798" width="9.140625" style="1"/>
    <col min="5799" max="5799" width="13.28515625" style="1" customWidth="1"/>
    <col min="5800" max="5800" width="12.85546875" style="1" customWidth="1"/>
    <col min="5801" max="6047" width="9.140625" style="1"/>
    <col min="6048" max="6048" width="40.140625" style="1" customWidth="1"/>
    <col min="6049" max="6049" width="9.85546875" style="1" customWidth="1"/>
    <col min="6050" max="6050" width="11.42578125" style="1" customWidth="1"/>
    <col min="6051" max="6051" width="11.140625" style="1" customWidth="1"/>
    <col min="6052" max="6052" width="15.42578125" style="1" customWidth="1"/>
    <col min="6053" max="6053" width="13.28515625" style="1" customWidth="1"/>
    <col min="6054" max="6054" width="9.140625" style="1"/>
    <col min="6055" max="6055" width="13.28515625" style="1" customWidth="1"/>
    <col min="6056" max="6056" width="12.85546875" style="1" customWidth="1"/>
    <col min="6057" max="6303" width="9.140625" style="1"/>
    <col min="6304" max="6304" width="40.140625" style="1" customWidth="1"/>
    <col min="6305" max="6305" width="9.85546875" style="1" customWidth="1"/>
    <col min="6306" max="6306" width="11.42578125" style="1" customWidth="1"/>
    <col min="6307" max="6307" width="11.140625" style="1" customWidth="1"/>
    <col min="6308" max="6308" width="15.42578125" style="1" customWidth="1"/>
    <col min="6309" max="6309" width="13.28515625" style="1" customWidth="1"/>
    <col min="6310" max="6310" width="9.140625" style="1"/>
    <col min="6311" max="6311" width="13.28515625" style="1" customWidth="1"/>
    <col min="6312" max="6312" width="12.85546875" style="1" customWidth="1"/>
    <col min="6313" max="6559" width="9.140625" style="1"/>
    <col min="6560" max="6560" width="40.140625" style="1" customWidth="1"/>
    <col min="6561" max="6561" width="9.85546875" style="1" customWidth="1"/>
    <col min="6562" max="6562" width="11.42578125" style="1" customWidth="1"/>
    <col min="6563" max="6563" width="11.140625" style="1" customWidth="1"/>
    <col min="6564" max="6564" width="15.42578125" style="1" customWidth="1"/>
    <col min="6565" max="6565" width="13.28515625" style="1" customWidth="1"/>
    <col min="6566" max="6566" width="9.140625" style="1"/>
    <col min="6567" max="6567" width="13.28515625" style="1" customWidth="1"/>
    <col min="6568" max="6568" width="12.85546875" style="1" customWidth="1"/>
    <col min="6569" max="6815" width="9.140625" style="1"/>
    <col min="6816" max="6816" width="40.140625" style="1" customWidth="1"/>
    <col min="6817" max="6817" width="9.85546875" style="1" customWidth="1"/>
    <col min="6818" max="6818" width="11.42578125" style="1" customWidth="1"/>
    <col min="6819" max="6819" width="11.140625" style="1" customWidth="1"/>
    <col min="6820" max="6820" width="15.42578125" style="1" customWidth="1"/>
    <col min="6821" max="6821" width="13.28515625" style="1" customWidth="1"/>
    <col min="6822" max="6822" width="9.140625" style="1"/>
    <col min="6823" max="6823" width="13.28515625" style="1" customWidth="1"/>
    <col min="6824" max="6824" width="12.85546875" style="1" customWidth="1"/>
    <col min="6825" max="7071" width="9.140625" style="1"/>
    <col min="7072" max="7072" width="40.140625" style="1" customWidth="1"/>
    <col min="7073" max="7073" width="9.85546875" style="1" customWidth="1"/>
    <col min="7074" max="7074" width="11.42578125" style="1" customWidth="1"/>
    <col min="7075" max="7075" width="11.140625" style="1" customWidth="1"/>
    <col min="7076" max="7076" width="15.42578125" style="1" customWidth="1"/>
    <col min="7077" max="7077" width="13.28515625" style="1" customWidth="1"/>
    <col min="7078" max="7078" width="9.140625" style="1"/>
    <col min="7079" max="7079" width="13.28515625" style="1" customWidth="1"/>
    <col min="7080" max="7080" width="12.85546875" style="1" customWidth="1"/>
    <col min="7081" max="7327" width="9.140625" style="1"/>
    <col min="7328" max="7328" width="40.140625" style="1" customWidth="1"/>
    <col min="7329" max="7329" width="9.85546875" style="1" customWidth="1"/>
    <col min="7330" max="7330" width="11.42578125" style="1" customWidth="1"/>
    <col min="7331" max="7331" width="11.140625" style="1" customWidth="1"/>
    <col min="7332" max="7332" width="15.42578125" style="1" customWidth="1"/>
    <col min="7333" max="7333" width="13.28515625" style="1" customWidth="1"/>
    <col min="7334" max="7334" width="9.140625" style="1"/>
    <col min="7335" max="7335" width="13.28515625" style="1" customWidth="1"/>
    <col min="7336" max="7336" width="12.85546875" style="1" customWidth="1"/>
    <col min="7337" max="7583" width="9.140625" style="1"/>
    <col min="7584" max="7584" width="40.140625" style="1" customWidth="1"/>
    <col min="7585" max="7585" width="9.85546875" style="1" customWidth="1"/>
    <col min="7586" max="7586" width="11.42578125" style="1" customWidth="1"/>
    <col min="7587" max="7587" width="11.140625" style="1" customWidth="1"/>
    <col min="7588" max="7588" width="15.42578125" style="1" customWidth="1"/>
    <col min="7589" max="7589" width="13.28515625" style="1" customWidth="1"/>
    <col min="7590" max="7590" width="9.140625" style="1"/>
    <col min="7591" max="7591" width="13.28515625" style="1" customWidth="1"/>
    <col min="7592" max="7592" width="12.85546875" style="1" customWidth="1"/>
    <col min="7593" max="7839" width="9.140625" style="1"/>
    <col min="7840" max="7840" width="40.140625" style="1" customWidth="1"/>
    <col min="7841" max="7841" width="9.85546875" style="1" customWidth="1"/>
    <col min="7842" max="7842" width="11.42578125" style="1" customWidth="1"/>
    <col min="7843" max="7843" width="11.140625" style="1" customWidth="1"/>
    <col min="7844" max="7844" width="15.42578125" style="1" customWidth="1"/>
    <col min="7845" max="7845" width="13.28515625" style="1" customWidth="1"/>
    <col min="7846" max="7846" width="9.140625" style="1"/>
    <col min="7847" max="7847" width="13.28515625" style="1" customWidth="1"/>
    <col min="7848" max="7848" width="12.85546875" style="1" customWidth="1"/>
    <col min="7849" max="8095" width="9.140625" style="1"/>
    <col min="8096" max="8096" width="40.140625" style="1" customWidth="1"/>
    <col min="8097" max="8097" width="9.85546875" style="1" customWidth="1"/>
    <col min="8098" max="8098" width="11.42578125" style="1" customWidth="1"/>
    <col min="8099" max="8099" width="11.140625" style="1" customWidth="1"/>
    <col min="8100" max="8100" width="15.42578125" style="1" customWidth="1"/>
    <col min="8101" max="8101" width="13.28515625" style="1" customWidth="1"/>
    <col min="8102" max="8102" width="9.140625" style="1"/>
    <col min="8103" max="8103" width="13.28515625" style="1" customWidth="1"/>
    <col min="8104" max="8104" width="12.85546875" style="1" customWidth="1"/>
    <col min="8105" max="8351" width="9.140625" style="1"/>
    <col min="8352" max="8352" width="40.140625" style="1" customWidth="1"/>
    <col min="8353" max="8353" width="9.85546875" style="1" customWidth="1"/>
    <col min="8354" max="8354" width="11.42578125" style="1" customWidth="1"/>
    <col min="8355" max="8355" width="11.140625" style="1" customWidth="1"/>
    <col min="8356" max="8356" width="15.42578125" style="1" customWidth="1"/>
    <col min="8357" max="8357" width="13.28515625" style="1" customWidth="1"/>
    <col min="8358" max="8358" width="9.140625" style="1"/>
    <col min="8359" max="8359" width="13.28515625" style="1" customWidth="1"/>
    <col min="8360" max="8360" width="12.85546875" style="1" customWidth="1"/>
    <col min="8361" max="8607" width="9.140625" style="1"/>
    <col min="8608" max="8608" width="40.140625" style="1" customWidth="1"/>
    <col min="8609" max="8609" width="9.85546875" style="1" customWidth="1"/>
    <col min="8610" max="8610" width="11.42578125" style="1" customWidth="1"/>
    <col min="8611" max="8611" width="11.140625" style="1" customWidth="1"/>
    <col min="8612" max="8612" width="15.42578125" style="1" customWidth="1"/>
    <col min="8613" max="8613" width="13.28515625" style="1" customWidth="1"/>
    <col min="8614" max="8614" width="9.140625" style="1"/>
    <col min="8615" max="8615" width="13.28515625" style="1" customWidth="1"/>
    <col min="8616" max="8616" width="12.85546875" style="1" customWidth="1"/>
    <col min="8617" max="8863" width="9.140625" style="1"/>
    <col min="8864" max="8864" width="40.140625" style="1" customWidth="1"/>
    <col min="8865" max="8865" width="9.85546875" style="1" customWidth="1"/>
    <col min="8866" max="8866" width="11.42578125" style="1" customWidth="1"/>
    <col min="8867" max="8867" width="11.140625" style="1" customWidth="1"/>
    <col min="8868" max="8868" width="15.42578125" style="1" customWidth="1"/>
    <col min="8869" max="8869" width="13.28515625" style="1" customWidth="1"/>
    <col min="8870" max="8870" width="9.140625" style="1"/>
    <col min="8871" max="8871" width="13.28515625" style="1" customWidth="1"/>
    <col min="8872" max="8872" width="12.85546875" style="1" customWidth="1"/>
    <col min="8873" max="9119" width="9.140625" style="1"/>
    <col min="9120" max="9120" width="40.140625" style="1" customWidth="1"/>
    <col min="9121" max="9121" width="9.85546875" style="1" customWidth="1"/>
    <col min="9122" max="9122" width="11.42578125" style="1" customWidth="1"/>
    <col min="9123" max="9123" width="11.140625" style="1" customWidth="1"/>
    <col min="9124" max="9124" width="15.42578125" style="1" customWidth="1"/>
    <col min="9125" max="9125" width="13.28515625" style="1" customWidth="1"/>
    <col min="9126" max="9126" width="9.140625" style="1"/>
    <col min="9127" max="9127" width="13.28515625" style="1" customWidth="1"/>
    <col min="9128" max="9128" width="12.85546875" style="1" customWidth="1"/>
    <col min="9129" max="9375" width="9.140625" style="1"/>
    <col min="9376" max="9376" width="40.140625" style="1" customWidth="1"/>
    <col min="9377" max="9377" width="9.85546875" style="1" customWidth="1"/>
    <col min="9378" max="9378" width="11.42578125" style="1" customWidth="1"/>
    <col min="9379" max="9379" width="11.140625" style="1" customWidth="1"/>
    <col min="9380" max="9380" width="15.42578125" style="1" customWidth="1"/>
    <col min="9381" max="9381" width="13.28515625" style="1" customWidth="1"/>
    <col min="9382" max="9382" width="9.140625" style="1"/>
    <col min="9383" max="9383" width="13.28515625" style="1" customWidth="1"/>
    <col min="9384" max="9384" width="12.85546875" style="1" customWidth="1"/>
    <col min="9385" max="9631" width="9.140625" style="1"/>
    <col min="9632" max="9632" width="40.140625" style="1" customWidth="1"/>
    <col min="9633" max="9633" width="9.85546875" style="1" customWidth="1"/>
    <col min="9634" max="9634" width="11.42578125" style="1" customWidth="1"/>
    <col min="9635" max="9635" width="11.140625" style="1" customWidth="1"/>
    <col min="9636" max="9636" width="15.42578125" style="1" customWidth="1"/>
    <col min="9637" max="9637" width="13.28515625" style="1" customWidth="1"/>
    <col min="9638" max="9638" width="9.140625" style="1"/>
    <col min="9639" max="9639" width="13.28515625" style="1" customWidth="1"/>
    <col min="9640" max="9640" width="12.85546875" style="1" customWidth="1"/>
    <col min="9641" max="9887" width="9.140625" style="1"/>
    <col min="9888" max="9888" width="40.140625" style="1" customWidth="1"/>
    <col min="9889" max="9889" width="9.85546875" style="1" customWidth="1"/>
    <col min="9890" max="9890" width="11.42578125" style="1" customWidth="1"/>
    <col min="9891" max="9891" width="11.140625" style="1" customWidth="1"/>
    <col min="9892" max="9892" width="15.42578125" style="1" customWidth="1"/>
    <col min="9893" max="9893" width="13.28515625" style="1" customWidth="1"/>
    <col min="9894" max="9894" width="9.140625" style="1"/>
    <col min="9895" max="9895" width="13.28515625" style="1" customWidth="1"/>
    <col min="9896" max="9896" width="12.85546875" style="1" customWidth="1"/>
    <col min="9897" max="10143" width="9.140625" style="1"/>
    <col min="10144" max="10144" width="40.140625" style="1" customWidth="1"/>
    <col min="10145" max="10145" width="9.85546875" style="1" customWidth="1"/>
    <col min="10146" max="10146" width="11.42578125" style="1" customWidth="1"/>
    <col min="10147" max="10147" width="11.140625" style="1" customWidth="1"/>
    <col min="10148" max="10148" width="15.42578125" style="1" customWidth="1"/>
    <col min="10149" max="10149" width="13.28515625" style="1" customWidth="1"/>
    <col min="10150" max="10150" width="9.140625" style="1"/>
    <col min="10151" max="10151" width="13.28515625" style="1" customWidth="1"/>
    <col min="10152" max="10152" width="12.85546875" style="1" customWidth="1"/>
    <col min="10153" max="10399" width="9.140625" style="1"/>
    <col min="10400" max="10400" width="40.140625" style="1" customWidth="1"/>
    <col min="10401" max="10401" width="9.85546875" style="1" customWidth="1"/>
    <col min="10402" max="10402" width="11.42578125" style="1" customWidth="1"/>
    <col min="10403" max="10403" width="11.140625" style="1" customWidth="1"/>
    <col min="10404" max="10404" width="15.42578125" style="1" customWidth="1"/>
    <col min="10405" max="10405" width="13.28515625" style="1" customWidth="1"/>
    <col min="10406" max="10406" width="9.140625" style="1"/>
    <col min="10407" max="10407" width="13.28515625" style="1" customWidth="1"/>
    <col min="10408" max="10408" width="12.85546875" style="1" customWidth="1"/>
    <col min="10409" max="10655" width="9.140625" style="1"/>
    <col min="10656" max="10656" width="40.140625" style="1" customWidth="1"/>
    <col min="10657" max="10657" width="9.85546875" style="1" customWidth="1"/>
    <col min="10658" max="10658" width="11.42578125" style="1" customWidth="1"/>
    <col min="10659" max="10659" width="11.140625" style="1" customWidth="1"/>
    <col min="10660" max="10660" width="15.42578125" style="1" customWidth="1"/>
    <col min="10661" max="10661" width="13.28515625" style="1" customWidth="1"/>
    <col min="10662" max="10662" width="9.140625" style="1"/>
    <col min="10663" max="10663" width="13.28515625" style="1" customWidth="1"/>
    <col min="10664" max="10664" width="12.85546875" style="1" customWidth="1"/>
    <col min="10665" max="10911" width="9.140625" style="1"/>
    <col min="10912" max="10912" width="40.140625" style="1" customWidth="1"/>
    <col min="10913" max="10913" width="9.85546875" style="1" customWidth="1"/>
    <col min="10914" max="10914" width="11.42578125" style="1" customWidth="1"/>
    <col min="10915" max="10915" width="11.140625" style="1" customWidth="1"/>
    <col min="10916" max="10916" width="15.42578125" style="1" customWidth="1"/>
    <col min="10917" max="10917" width="13.28515625" style="1" customWidth="1"/>
    <col min="10918" max="10918" width="9.140625" style="1"/>
    <col min="10919" max="10919" width="13.28515625" style="1" customWidth="1"/>
    <col min="10920" max="10920" width="12.85546875" style="1" customWidth="1"/>
    <col min="10921" max="11167" width="9.140625" style="1"/>
    <col min="11168" max="11168" width="40.140625" style="1" customWidth="1"/>
    <col min="11169" max="11169" width="9.85546875" style="1" customWidth="1"/>
    <col min="11170" max="11170" width="11.42578125" style="1" customWidth="1"/>
    <col min="11171" max="11171" width="11.140625" style="1" customWidth="1"/>
    <col min="11172" max="11172" width="15.42578125" style="1" customWidth="1"/>
    <col min="11173" max="11173" width="13.28515625" style="1" customWidth="1"/>
    <col min="11174" max="11174" width="9.140625" style="1"/>
    <col min="11175" max="11175" width="13.28515625" style="1" customWidth="1"/>
    <col min="11176" max="11176" width="12.85546875" style="1" customWidth="1"/>
    <col min="11177" max="11423" width="9.140625" style="1"/>
    <col min="11424" max="11424" width="40.140625" style="1" customWidth="1"/>
    <col min="11425" max="11425" width="9.85546875" style="1" customWidth="1"/>
    <col min="11426" max="11426" width="11.42578125" style="1" customWidth="1"/>
    <col min="11427" max="11427" width="11.140625" style="1" customWidth="1"/>
    <col min="11428" max="11428" width="15.42578125" style="1" customWidth="1"/>
    <col min="11429" max="11429" width="13.28515625" style="1" customWidth="1"/>
    <col min="11430" max="11430" width="9.140625" style="1"/>
    <col min="11431" max="11431" width="13.28515625" style="1" customWidth="1"/>
    <col min="11432" max="11432" width="12.85546875" style="1" customWidth="1"/>
    <col min="11433" max="11679" width="9.140625" style="1"/>
    <col min="11680" max="11680" width="40.140625" style="1" customWidth="1"/>
    <col min="11681" max="11681" width="9.85546875" style="1" customWidth="1"/>
    <col min="11682" max="11682" width="11.42578125" style="1" customWidth="1"/>
    <col min="11683" max="11683" width="11.140625" style="1" customWidth="1"/>
    <col min="11684" max="11684" width="15.42578125" style="1" customWidth="1"/>
    <col min="11685" max="11685" width="13.28515625" style="1" customWidth="1"/>
    <col min="11686" max="11686" width="9.140625" style="1"/>
    <col min="11687" max="11687" width="13.28515625" style="1" customWidth="1"/>
    <col min="11688" max="11688" width="12.85546875" style="1" customWidth="1"/>
    <col min="11689" max="11935" width="9.140625" style="1"/>
    <col min="11936" max="11936" width="40.140625" style="1" customWidth="1"/>
    <col min="11937" max="11937" width="9.85546875" style="1" customWidth="1"/>
    <col min="11938" max="11938" width="11.42578125" style="1" customWidth="1"/>
    <col min="11939" max="11939" width="11.140625" style="1" customWidth="1"/>
    <col min="11940" max="11940" width="15.42578125" style="1" customWidth="1"/>
    <col min="11941" max="11941" width="13.28515625" style="1" customWidth="1"/>
    <col min="11942" max="11942" width="9.140625" style="1"/>
    <col min="11943" max="11943" width="13.28515625" style="1" customWidth="1"/>
    <col min="11944" max="11944" width="12.85546875" style="1" customWidth="1"/>
    <col min="11945" max="12191" width="9.140625" style="1"/>
    <col min="12192" max="12192" width="40.140625" style="1" customWidth="1"/>
    <col min="12193" max="12193" width="9.85546875" style="1" customWidth="1"/>
    <col min="12194" max="12194" width="11.42578125" style="1" customWidth="1"/>
    <col min="12195" max="12195" width="11.140625" style="1" customWidth="1"/>
    <col min="12196" max="12196" width="15.42578125" style="1" customWidth="1"/>
    <col min="12197" max="12197" width="13.28515625" style="1" customWidth="1"/>
    <col min="12198" max="12198" width="9.140625" style="1"/>
    <col min="12199" max="12199" width="13.28515625" style="1" customWidth="1"/>
    <col min="12200" max="12200" width="12.85546875" style="1" customWidth="1"/>
    <col min="12201" max="12447" width="9.140625" style="1"/>
    <col min="12448" max="12448" width="40.140625" style="1" customWidth="1"/>
    <col min="12449" max="12449" width="9.85546875" style="1" customWidth="1"/>
    <col min="12450" max="12450" width="11.42578125" style="1" customWidth="1"/>
    <col min="12451" max="12451" width="11.140625" style="1" customWidth="1"/>
    <col min="12452" max="12452" width="15.42578125" style="1" customWidth="1"/>
    <col min="12453" max="12453" width="13.28515625" style="1" customWidth="1"/>
    <col min="12454" max="12454" width="9.140625" style="1"/>
    <col min="12455" max="12455" width="13.28515625" style="1" customWidth="1"/>
    <col min="12456" max="12456" width="12.85546875" style="1" customWidth="1"/>
    <col min="12457" max="12703" width="9.140625" style="1"/>
    <col min="12704" max="12704" width="40.140625" style="1" customWidth="1"/>
    <col min="12705" max="12705" width="9.85546875" style="1" customWidth="1"/>
    <col min="12706" max="12706" width="11.42578125" style="1" customWidth="1"/>
    <col min="12707" max="12707" width="11.140625" style="1" customWidth="1"/>
    <col min="12708" max="12708" width="15.42578125" style="1" customWidth="1"/>
    <col min="12709" max="12709" width="13.28515625" style="1" customWidth="1"/>
    <col min="12710" max="12710" width="9.140625" style="1"/>
    <col min="12711" max="12711" width="13.28515625" style="1" customWidth="1"/>
    <col min="12712" max="12712" width="12.85546875" style="1" customWidth="1"/>
    <col min="12713" max="12959" width="9.140625" style="1"/>
    <col min="12960" max="12960" width="40.140625" style="1" customWidth="1"/>
    <col min="12961" max="12961" width="9.85546875" style="1" customWidth="1"/>
    <col min="12962" max="12962" width="11.42578125" style="1" customWidth="1"/>
    <col min="12963" max="12963" width="11.140625" style="1" customWidth="1"/>
    <col min="12964" max="12964" width="15.42578125" style="1" customWidth="1"/>
    <col min="12965" max="12965" width="13.28515625" style="1" customWidth="1"/>
    <col min="12966" max="12966" width="9.140625" style="1"/>
    <col min="12967" max="12967" width="13.28515625" style="1" customWidth="1"/>
    <col min="12968" max="12968" width="12.85546875" style="1" customWidth="1"/>
    <col min="12969" max="13215" width="9.140625" style="1"/>
    <col min="13216" max="13216" width="40.140625" style="1" customWidth="1"/>
    <col min="13217" max="13217" width="9.85546875" style="1" customWidth="1"/>
    <col min="13218" max="13218" width="11.42578125" style="1" customWidth="1"/>
    <col min="13219" max="13219" width="11.140625" style="1" customWidth="1"/>
    <col min="13220" max="13220" width="15.42578125" style="1" customWidth="1"/>
    <col min="13221" max="13221" width="13.28515625" style="1" customWidth="1"/>
    <col min="13222" max="13222" width="9.140625" style="1"/>
    <col min="13223" max="13223" width="13.28515625" style="1" customWidth="1"/>
    <col min="13224" max="13224" width="12.85546875" style="1" customWidth="1"/>
    <col min="13225" max="13471" width="9.140625" style="1"/>
    <col min="13472" max="13472" width="40.140625" style="1" customWidth="1"/>
    <col min="13473" max="13473" width="9.85546875" style="1" customWidth="1"/>
    <col min="13474" max="13474" width="11.42578125" style="1" customWidth="1"/>
    <col min="13475" max="13475" width="11.140625" style="1" customWidth="1"/>
    <col min="13476" max="13476" width="15.42578125" style="1" customWidth="1"/>
    <col min="13477" max="13477" width="13.28515625" style="1" customWidth="1"/>
    <col min="13478" max="13478" width="9.140625" style="1"/>
    <col min="13479" max="13479" width="13.28515625" style="1" customWidth="1"/>
    <col min="13480" max="13480" width="12.85546875" style="1" customWidth="1"/>
    <col min="13481" max="13727" width="9.140625" style="1"/>
    <col min="13728" max="13728" width="40.140625" style="1" customWidth="1"/>
    <col min="13729" max="13729" width="9.85546875" style="1" customWidth="1"/>
    <col min="13730" max="13730" width="11.42578125" style="1" customWidth="1"/>
    <col min="13731" max="13731" width="11.140625" style="1" customWidth="1"/>
    <col min="13732" max="13732" width="15.42578125" style="1" customWidth="1"/>
    <col min="13733" max="13733" width="13.28515625" style="1" customWidth="1"/>
    <col min="13734" max="13734" width="9.140625" style="1"/>
    <col min="13735" max="13735" width="13.28515625" style="1" customWidth="1"/>
    <col min="13736" max="13736" width="12.85546875" style="1" customWidth="1"/>
    <col min="13737" max="13983" width="9.140625" style="1"/>
    <col min="13984" max="13984" width="40.140625" style="1" customWidth="1"/>
    <col min="13985" max="13985" width="9.85546875" style="1" customWidth="1"/>
    <col min="13986" max="13986" width="11.42578125" style="1" customWidth="1"/>
    <col min="13987" max="13987" width="11.140625" style="1" customWidth="1"/>
    <col min="13988" max="13988" width="15.42578125" style="1" customWidth="1"/>
    <col min="13989" max="13989" width="13.28515625" style="1" customWidth="1"/>
    <col min="13990" max="13990" width="9.140625" style="1"/>
    <col min="13991" max="13991" width="13.28515625" style="1" customWidth="1"/>
    <col min="13992" max="13992" width="12.85546875" style="1" customWidth="1"/>
    <col min="13993" max="14239" width="9.140625" style="1"/>
    <col min="14240" max="14240" width="40.140625" style="1" customWidth="1"/>
    <col min="14241" max="14241" width="9.85546875" style="1" customWidth="1"/>
    <col min="14242" max="14242" width="11.42578125" style="1" customWidth="1"/>
    <col min="14243" max="14243" width="11.140625" style="1" customWidth="1"/>
    <col min="14244" max="14244" width="15.42578125" style="1" customWidth="1"/>
    <col min="14245" max="14245" width="13.28515625" style="1" customWidth="1"/>
    <col min="14246" max="14246" width="9.140625" style="1"/>
    <col min="14247" max="14247" width="13.28515625" style="1" customWidth="1"/>
    <col min="14248" max="14248" width="12.85546875" style="1" customWidth="1"/>
    <col min="14249" max="14495" width="9.140625" style="1"/>
    <col min="14496" max="14496" width="40.140625" style="1" customWidth="1"/>
    <col min="14497" max="14497" width="9.85546875" style="1" customWidth="1"/>
    <col min="14498" max="14498" width="11.42578125" style="1" customWidth="1"/>
    <col min="14499" max="14499" width="11.140625" style="1" customWidth="1"/>
    <col min="14500" max="14500" width="15.42578125" style="1" customWidth="1"/>
    <col min="14501" max="14501" width="13.28515625" style="1" customWidth="1"/>
    <col min="14502" max="14502" width="9.140625" style="1"/>
    <col min="14503" max="14503" width="13.28515625" style="1" customWidth="1"/>
    <col min="14504" max="14504" width="12.85546875" style="1" customWidth="1"/>
    <col min="14505" max="14751" width="9.140625" style="1"/>
    <col min="14752" max="14752" width="40.140625" style="1" customWidth="1"/>
    <col min="14753" max="14753" width="9.85546875" style="1" customWidth="1"/>
    <col min="14754" max="14754" width="11.42578125" style="1" customWidth="1"/>
    <col min="14755" max="14755" width="11.140625" style="1" customWidth="1"/>
    <col min="14756" max="14756" width="15.42578125" style="1" customWidth="1"/>
    <col min="14757" max="14757" width="13.28515625" style="1" customWidth="1"/>
    <col min="14758" max="14758" width="9.140625" style="1"/>
    <col min="14759" max="14759" width="13.28515625" style="1" customWidth="1"/>
    <col min="14760" max="14760" width="12.85546875" style="1" customWidth="1"/>
    <col min="14761" max="15007" width="9.140625" style="1"/>
    <col min="15008" max="15008" width="40.140625" style="1" customWidth="1"/>
    <col min="15009" max="15009" width="9.85546875" style="1" customWidth="1"/>
    <col min="15010" max="15010" width="11.42578125" style="1" customWidth="1"/>
    <col min="15011" max="15011" width="11.140625" style="1" customWidth="1"/>
    <col min="15012" max="15012" width="15.42578125" style="1" customWidth="1"/>
    <col min="15013" max="15013" width="13.28515625" style="1" customWidth="1"/>
    <col min="15014" max="15014" width="9.140625" style="1"/>
    <col min="15015" max="15015" width="13.28515625" style="1" customWidth="1"/>
    <col min="15016" max="15016" width="12.85546875" style="1" customWidth="1"/>
    <col min="15017" max="15263" width="9.140625" style="1"/>
    <col min="15264" max="15264" width="40.140625" style="1" customWidth="1"/>
    <col min="15265" max="15265" width="9.85546875" style="1" customWidth="1"/>
    <col min="15266" max="15266" width="11.42578125" style="1" customWidth="1"/>
    <col min="15267" max="15267" width="11.140625" style="1" customWidth="1"/>
    <col min="15268" max="15268" width="15.42578125" style="1" customWidth="1"/>
    <col min="15269" max="15269" width="13.28515625" style="1" customWidth="1"/>
    <col min="15270" max="15270" width="9.140625" style="1"/>
    <col min="15271" max="15271" width="13.28515625" style="1" customWidth="1"/>
    <col min="15272" max="15272" width="12.85546875" style="1" customWidth="1"/>
    <col min="15273" max="15519" width="9.140625" style="1"/>
    <col min="15520" max="15520" width="40.140625" style="1" customWidth="1"/>
    <col min="15521" max="15521" width="9.85546875" style="1" customWidth="1"/>
    <col min="15522" max="15522" width="11.42578125" style="1" customWidth="1"/>
    <col min="15523" max="15523" width="11.140625" style="1" customWidth="1"/>
    <col min="15524" max="15524" width="15.42578125" style="1" customWidth="1"/>
    <col min="15525" max="15525" width="13.28515625" style="1" customWidth="1"/>
    <col min="15526" max="15526" width="9.140625" style="1"/>
    <col min="15527" max="15527" width="13.28515625" style="1" customWidth="1"/>
    <col min="15528" max="15528" width="12.85546875" style="1" customWidth="1"/>
    <col min="15529" max="15775" width="9.140625" style="1"/>
    <col min="15776" max="15776" width="40.140625" style="1" customWidth="1"/>
    <col min="15777" max="15777" width="9.85546875" style="1" customWidth="1"/>
    <col min="15778" max="15778" width="11.42578125" style="1" customWidth="1"/>
    <col min="15779" max="15779" width="11.140625" style="1" customWidth="1"/>
    <col min="15780" max="15780" width="15.42578125" style="1" customWidth="1"/>
    <col min="15781" max="15781" width="13.28515625" style="1" customWidth="1"/>
    <col min="15782" max="15782" width="9.140625" style="1"/>
    <col min="15783" max="15783" width="13.28515625" style="1" customWidth="1"/>
    <col min="15784" max="15784" width="12.85546875" style="1" customWidth="1"/>
    <col min="15785" max="16031" width="9.140625" style="1"/>
    <col min="16032" max="16032" width="40.140625" style="1" customWidth="1"/>
    <col min="16033" max="16033" width="9.85546875" style="1" customWidth="1"/>
    <col min="16034" max="16034" width="11.42578125" style="1" customWidth="1"/>
    <col min="16035" max="16035" width="11.140625" style="1" customWidth="1"/>
    <col min="16036" max="16036" width="15.42578125" style="1" customWidth="1"/>
    <col min="16037" max="16037" width="13.28515625" style="1" customWidth="1"/>
    <col min="16038" max="16038" width="9.140625" style="1"/>
    <col min="16039" max="16039" width="13.28515625" style="1" customWidth="1"/>
    <col min="16040" max="16040" width="12.85546875" style="1" customWidth="1"/>
    <col min="16041" max="16330" width="9.140625" style="1"/>
    <col min="16331" max="16373" width="9.140625" style="1" customWidth="1"/>
    <col min="16374" max="16384" width="9.140625" style="1"/>
  </cols>
  <sheetData>
    <row r="1" spans="1:10" ht="105.75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</row>
    <row r="2" spans="1:10" s="3" customFormat="1" ht="59.25" customHeight="1" x14ac:dyDescent="0.25">
      <c r="A2" s="2" t="s">
        <v>0</v>
      </c>
      <c r="B2" s="108" t="s">
        <v>1</v>
      </c>
      <c r="C2" s="109"/>
      <c r="D2" s="109"/>
      <c r="E2" s="109"/>
      <c r="F2" s="109"/>
      <c r="G2" s="109"/>
      <c r="H2" s="109"/>
      <c r="I2" s="110"/>
    </row>
    <row r="3" spans="1:10" s="4" customFormat="1" ht="15.75" x14ac:dyDescent="0.2">
      <c r="A3" s="64" t="s">
        <v>108</v>
      </c>
    </row>
    <row r="4" spans="1:10" s="63" customFormat="1" ht="16.5" thickBot="1" x14ac:dyDescent="0.3">
      <c r="A4" s="62" t="s">
        <v>113</v>
      </c>
    </row>
    <row r="5" spans="1:10" s="5" customFormat="1" ht="15.75" x14ac:dyDescent="0.25">
      <c r="A5" s="103" t="s">
        <v>2</v>
      </c>
      <c r="B5" s="112" t="s">
        <v>3</v>
      </c>
      <c r="C5" s="114" t="s">
        <v>4</v>
      </c>
      <c r="D5" s="115"/>
      <c r="E5" s="115"/>
      <c r="F5" s="116"/>
      <c r="G5" s="114" t="s">
        <v>5</v>
      </c>
      <c r="H5" s="115"/>
      <c r="I5" s="116"/>
    </row>
    <row r="6" spans="1:10" s="5" customFormat="1" ht="48.75" thickBot="1" x14ac:dyDescent="0.3">
      <c r="A6" s="111"/>
      <c r="B6" s="113"/>
      <c r="C6" s="6" t="s">
        <v>6</v>
      </c>
      <c r="D6" s="7" t="s">
        <v>7</v>
      </c>
      <c r="E6" s="7" t="s">
        <v>8</v>
      </c>
      <c r="F6" s="8" t="s">
        <v>9</v>
      </c>
      <c r="G6" s="9" t="s">
        <v>10</v>
      </c>
      <c r="H6" s="7" t="s">
        <v>11</v>
      </c>
      <c r="I6" s="8" t="s">
        <v>12</v>
      </c>
    </row>
    <row r="7" spans="1:10" s="14" customFormat="1" ht="12.75" customHeight="1" thickBot="1" x14ac:dyDescent="0.3">
      <c r="A7" s="10">
        <v>1</v>
      </c>
      <c r="B7" s="11">
        <v>2</v>
      </c>
      <c r="C7" s="12">
        <v>3</v>
      </c>
      <c r="D7" s="13">
        <v>4</v>
      </c>
      <c r="E7" s="13">
        <v>5</v>
      </c>
      <c r="F7" s="11">
        <v>6</v>
      </c>
      <c r="G7" s="10" t="s">
        <v>13</v>
      </c>
      <c r="H7" s="13" t="s">
        <v>14</v>
      </c>
      <c r="I7" s="11" t="s">
        <v>15</v>
      </c>
    </row>
    <row r="8" spans="1:10" s="15" customFormat="1" ht="17.25" customHeight="1" thickBot="1" x14ac:dyDescent="0.3">
      <c r="A8" s="37" t="s">
        <v>16</v>
      </c>
      <c r="B8" s="38"/>
      <c r="C8" s="66">
        <f>C9+C11+C19+C26+C28+C30</f>
        <v>16941</v>
      </c>
      <c r="D8" s="67">
        <f>D9+D11+D19+D26+D28+D30</f>
        <v>8737</v>
      </c>
      <c r="E8" s="67">
        <f t="shared" ref="E8:F8" si="0">E9+E11+E19+E26+E28+E30</f>
        <v>4311</v>
      </c>
      <c r="F8" s="67">
        <f t="shared" si="0"/>
        <v>3893</v>
      </c>
      <c r="G8" s="39">
        <f>D8/$C8</f>
        <v>0.51573106664305535</v>
      </c>
      <c r="H8" s="40">
        <f t="shared" ref="H8:I29" si="1">E8/$C8</f>
        <v>0.25447140074375774</v>
      </c>
      <c r="I8" s="41">
        <f t="shared" si="1"/>
        <v>0.22979753261318694</v>
      </c>
    </row>
    <row r="9" spans="1:10" s="15" customFormat="1" ht="15.75" x14ac:dyDescent="0.25">
      <c r="A9" s="42" t="s">
        <v>17</v>
      </c>
      <c r="B9" s="43"/>
      <c r="C9" s="68">
        <f>D9+E9+F9</f>
        <v>1179</v>
      </c>
      <c r="D9" s="68">
        <f>SUM(D10)</f>
        <v>322</v>
      </c>
      <c r="E9" s="68">
        <f>SUM(E10)</f>
        <v>336</v>
      </c>
      <c r="F9" s="69">
        <f>SUM(F10)</f>
        <v>521</v>
      </c>
      <c r="G9" s="44">
        <f t="shared" ref="G9:G28" si="2">D9/$C9</f>
        <v>0.2731128074639525</v>
      </c>
      <c r="H9" s="45">
        <f t="shared" si="1"/>
        <v>0.28498727735368956</v>
      </c>
      <c r="I9" s="46">
        <f t="shared" si="1"/>
        <v>0.44189991518235794</v>
      </c>
    </row>
    <row r="10" spans="1:10" s="16" customFormat="1" ht="16.5" thickBot="1" x14ac:dyDescent="0.3">
      <c r="A10" s="47" t="s">
        <v>18</v>
      </c>
      <c r="B10" s="48" t="s">
        <v>19</v>
      </c>
      <c r="C10" s="70">
        <f>D10+E10+F10</f>
        <v>1179</v>
      </c>
      <c r="D10" s="71">
        <v>322</v>
      </c>
      <c r="E10" s="71">
        <v>336</v>
      </c>
      <c r="F10" s="72">
        <v>521</v>
      </c>
      <c r="G10" s="49">
        <f>D10/$C10</f>
        <v>0.2731128074639525</v>
      </c>
      <c r="H10" s="50">
        <f>E10/$C10</f>
        <v>0.28498727735368956</v>
      </c>
      <c r="I10" s="51">
        <f>F10/$C10</f>
        <v>0.44189991518235794</v>
      </c>
    </row>
    <row r="11" spans="1:10" s="16" customFormat="1" ht="15.75" x14ac:dyDescent="0.25">
      <c r="A11" s="52" t="s">
        <v>20</v>
      </c>
      <c r="B11" s="53"/>
      <c r="C11" s="73">
        <f t="shared" ref="C11:C29" si="3">D11+E11+F11</f>
        <v>4795</v>
      </c>
      <c r="D11" s="74">
        <f>SUM(D12:D18)</f>
        <v>2805</v>
      </c>
      <c r="E11" s="74">
        <f t="shared" ref="E11:F11" si="4">SUM(E12:E18)</f>
        <v>891</v>
      </c>
      <c r="F11" s="74">
        <f t="shared" si="4"/>
        <v>1099</v>
      </c>
      <c r="G11" s="54">
        <f t="shared" si="2"/>
        <v>0.5849843587069864</v>
      </c>
      <c r="H11" s="55">
        <f t="shared" si="1"/>
        <v>0.18581856100104274</v>
      </c>
      <c r="I11" s="56">
        <f t="shared" si="1"/>
        <v>0.22919708029197081</v>
      </c>
    </row>
    <row r="12" spans="1:10" s="15" customFormat="1" ht="15.75" x14ac:dyDescent="0.25">
      <c r="A12" s="47" t="s">
        <v>21</v>
      </c>
      <c r="B12" s="48" t="s">
        <v>22</v>
      </c>
      <c r="C12" s="70">
        <f t="shared" si="3"/>
        <v>631</v>
      </c>
      <c r="D12" s="71">
        <v>431</v>
      </c>
      <c r="E12" s="71">
        <v>86</v>
      </c>
      <c r="F12" s="72">
        <v>114</v>
      </c>
      <c r="G12" s="49">
        <f t="shared" si="2"/>
        <v>0.68304278922345485</v>
      </c>
      <c r="H12" s="50">
        <f t="shared" si="1"/>
        <v>0.13629160063391443</v>
      </c>
      <c r="I12" s="51">
        <f t="shared" si="1"/>
        <v>0.18066561014263074</v>
      </c>
      <c r="J12" s="16"/>
    </row>
    <row r="13" spans="1:10" s="16" customFormat="1" ht="15.75" x14ac:dyDescent="0.25">
      <c r="A13" s="47" t="s">
        <v>23</v>
      </c>
      <c r="B13" s="48" t="s">
        <v>24</v>
      </c>
      <c r="C13" s="70">
        <f t="shared" si="3"/>
        <v>843</v>
      </c>
      <c r="D13" s="71">
        <v>456</v>
      </c>
      <c r="E13" s="71">
        <v>269</v>
      </c>
      <c r="F13" s="72">
        <v>118</v>
      </c>
      <c r="G13" s="49">
        <f t="shared" si="2"/>
        <v>0.54092526690391463</v>
      </c>
      <c r="H13" s="50">
        <f t="shared" si="1"/>
        <v>0.3190984578884935</v>
      </c>
      <c r="I13" s="51">
        <f t="shared" si="1"/>
        <v>0.13997627520759193</v>
      </c>
    </row>
    <row r="14" spans="1:10" s="16" customFormat="1" ht="15.75" x14ac:dyDescent="0.25">
      <c r="A14" s="47" t="s">
        <v>25</v>
      </c>
      <c r="B14" s="48" t="s">
        <v>26</v>
      </c>
      <c r="C14" s="70">
        <f t="shared" si="3"/>
        <v>567</v>
      </c>
      <c r="D14" s="71">
        <v>316</v>
      </c>
      <c r="E14" s="71">
        <v>65</v>
      </c>
      <c r="F14" s="72">
        <v>186</v>
      </c>
      <c r="G14" s="49">
        <f t="shared" si="2"/>
        <v>0.55731922398589062</v>
      </c>
      <c r="H14" s="50">
        <f t="shared" si="1"/>
        <v>0.1146384479717813</v>
      </c>
      <c r="I14" s="51">
        <f t="shared" si="1"/>
        <v>0.32804232804232802</v>
      </c>
    </row>
    <row r="15" spans="1:10" s="16" customFormat="1" ht="15.75" x14ac:dyDescent="0.25">
      <c r="A15" s="47" t="s">
        <v>27</v>
      </c>
      <c r="B15" s="48" t="s">
        <v>28</v>
      </c>
      <c r="C15" s="70">
        <f t="shared" si="3"/>
        <v>975</v>
      </c>
      <c r="D15" s="71">
        <v>664</v>
      </c>
      <c r="E15" s="71">
        <v>125</v>
      </c>
      <c r="F15" s="72">
        <v>186</v>
      </c>
      <c r="G15" s="49">
        <f t="shared" si="2"/>
        <v>0.681025641025641</v>
      </c>
      <c r="H15" s="50">
        <f t="shared" si="1"/>
        <v>0.12820512820512819</v>
      </c>
      <c r="I15" s="51">
        <f t="shared" si="1"/>
        <v>0.19076923076923077</v>
      </c>
    </row>
    <row r="16" spans="1:10" s="16" customFormat="1" ht="15.75" x14ac:dyDescent="0.25">
      <c r="A16" s="47" t="s">
        <v>29</v>
      </c>
      <c r="B16" s="48" t="s">
        <v>30</v>
      </c>
      <c r="C16" s="70">
        <f t="shared" si="3"/>
        <v>310</v>
      </c>
      <c r="D16" s="71">
        <v>222</v>
      </c>
      <c r="E16" s="71">
        <v>25</v>
      </c>
      <c r="F16" s="72">
        <v>63</v>
      </c>
      <c r="G16" s="49">
        <f t="shared" si="2"/>
        <v>0.71612903225806457</v>
      </c>
      <c r="H16" s="50">
        <f t="shared" si="1"/>
        <v>8.0645161290322578E-2</v>
      </c>
      <c r="I16" s="51">
        <f t="shared" si="1"/>
        <v>0.20322580645161289</v>
      </c>
    </row>
    <row r="17" spans="1:10" s="16" customFormat="1" ht="15.75" x14ac:dyDescent="0.25">
      <c r="A17" s="47" t="s">
        <v>31</v>
      </c>
      <c r="B17" s="48" t="s">
        <v>32</v>
      </c>
      <c r="C17" s="70">
        <f t="shared" si="3"/>
        <v>974</v>
      </c>
      <c r="D17" s="71">
        <v>446</v>
      </c>
      <c r="E17" s="71">
        <v>207</v>
      </c>
      <c r="F17" s="72">
        <v>321</v>
      </c>
      <c r="G17" s="49">
        <f t="shared" si="2"/>
        <v>0.45790554414784396</v>
      </c>
      <c r="H17" s="50">
        <f t="shared" si="1"/>
        <v>0.21252566735112938</v>
      </c>
      <c r="I17" s="51">
        <f t="shared" si="1"/>
        <v>0.32956878850102672</v>
      </c>
    </row>
    <row r="18" spans="1:10" s="16" customFormat="1" ht="16.5" thickBot="1" x14ac:dyDescent="0.3">
      <c r="A18" s="57" t="s">
        <v>33</v>
      </c>
      <c r="B18" s="58" t="s">
        <v>34</v>
      </c>
      <c r="C18" s="70">
        <f t="shared" si="3"/>
        <v>495</v>
      </c>
      <c r="D18" s="71">
        <v>270</v>
      </c>
      <c r="E18" s="71">
        <v>114</v>
      </c>
      <c r="F18" s="72">
        <v>111</v>
      </c>
      <c r="G18" s="49">
        <f t="shared" si="2"/>
        <v>0.54545454545454541</v>
      </c>
      <c r="H18" s="50">
        <f t="shared" si="1"/>
        <v>0.23030303030303031</v>
      </c>
      <c r="I18" s="51">
        <f t="shared" si="1"/>
        <v>0.22424242424242424</v>
      </c>
    </row>
    <row r="19" spans="1:10" s="16" customFormat="1" ht="15.75" x14ac:dyDescent="0.25">
      <c r="A19" s="52" t="s">
        <v>35</v>
      </c>
      <c r="B19" s="53"/>
      <c r="C19" s="73">
        <f t="shared" si="3"/>
        <v>3720</v>
      </c>
      <c r="D19" s="74">
        <f>SUM(D20:D25)</f>
        <v>2390</v>
      </c>
      <c r="E19" s="74">
        <f t="shared" ref="E19:F19" si="5">SUM(E20:E25)</f>
        <v>562</v>
      </c>
      <c r="F19" s="74">
        <f t="shared" si="5"/>
        <v>768</v>
      </c>
      <c r="G19" s="54">
        <f t="shared" si="2"/>
        <v>0.64247311827956988</v>
      </c>
      <c r="H19" s="55">
        <f t="shared" si="1"/>
        <v>0.15107526881720429</v>
      </c>
      <c r="I19" s="56">
        <f t="shared" si="1"/>
        <v>0.20645161290322581</v>
      </c>
    </row>
    <row r="20" spans="1:10" s="15" customFormat="1" ht="15.75" x14ac:dyDescent="0.25">
      <c r="A20" s="47" t="s">
        <v>36</v>
      </c>
      <c r="B20" s="48" t="s">
        <v>37</v>
      </c>
      <c r="C20" s="70">
        <f t="shared" si="3"/>
        <v>210</v>
      </c>
      <c r="D20" s="71">
        <v>156</v>
      </c>
      <c r="E20" s="71">
        <v>16</v>
      </c>
      <c r="F20" s="72">
        <v>38</v>
      </c>
      <c r="G20" s="49">
        <f t="shared" si="2"/>
        <v>0.74285714285714288</v>
      </c>
      <c r="H20" s="50">
        <f t="shared" si="1"/>
        <v>7.6190476190476197E-2</v>
      </c>
      <c r="I20" s="51">
        <f t="shared" si="1"/>
        <v>0.18095238095238095</v>
      </c>
      <c r="J20" s="16"/>
    </row>
    <row r="21" spans="1:10" s="16" customFormat="1" ht="15.75" x14ac:dyDescent="0.25">
      <c r="A21" s="47" t="s">
        <v>38</v>
      </c>
      <c r="B21" s="48" t="s">
        <v>39</v>
      </c>
      <c r="C21" s="70">
        <f t="shared" si="3"/>
        <v>427</v>
      </c>
      <c r="D21" s="71">
        <v>298</v>
      </c>
      <c r="E21" s="71">
        <v>62</v>
      </c>
      <c r="F21" s="72">
        <v>67</v>
      </c>
      <c r="G21" s="49">
        <f t="shared" si="2"/>
        <v>0.69789227166276346</v>
      </c>
      <c r="H21" s="50">
        <f t="shared" si="1"/>
        <v>0.14519906323185011</v>
      </c>
      <c r="I21" s="51">
        <f t="shared" si="1"/>
        <v>0.15690866510538642</v>
      </c>
    </row>
    <row r="22" spans="1:10" s="16" customFormat="1" ht="15.75" x14ac:dyDescent="0.25">
      <c r="A22" s="47" t="s">
        <v>40</v>
      </c>
      <c r="B22" s="48" t="s">
        <v>41</v>
      </c>
      <c r="C22" s="70">
        <f t="shared" si="3"/>
        <v>1702</v>
      </c>
      <c r="D22" s="71">
        <v>1046</v>
      </c>
      <c r="E22" s="71">
        <v>322</v>
      </c>
      <c r="F22" s="72">
        <v>334</v>
      </c>
      <c r="G22" s="49">
        <f t="shared" si="2"/>
        <v>0.61457109283196243</v>
      </c>
      <c r="H22" s="50">
        <f t="shared" si="1"/>
        <v>0.1891891891891892</v>
      </c>
      <c r="I22" s="51">
        <f t="shared" si="1"/>
        <v>0.19623971797884843</v>
      </c>
    </row>
    <row r="23" spans="1:10" s="16" customFormat="1" ht="15.75" x14ac:dyDescent="0.25">
      <c r="A23" s="47" t="s">
        <v>42</v>
      </c>
      <c r="B23" s="48" t="s">
        <v>43</v>
      </c>
      <c r="C23" s="70">
        <f t="shared" si="3"/>
        <v>560</v>
      </c>
      <c r="D23" s="71">
        <v>389</v>
      </c>
      <c r="E23" s="71">
        <v>69</v>
      </c>
      <c r="F23" s="72">
        <v>102</v>
      </c>
      <c r="G23" s="49">
        <f t="shared" si="2"/>
        <v>0.69464285714285712</v>
      </c>
      <c r="H23" s="50">
        <f>E23/$C23</f>
        <v>0.12321428571428572</v>
      </c>
      <c r="I23" s="51">
        <f t="shared" si="1"/>
        <v>0.18214285714285713</v>
      </c>
    </row>
    <row r="24" spans="1:10" s="16" customFormat="1" ht="15.75" x14ac:dyDescent="0.25">
      <c r="A24" s="47" t="s">
        <v>44</v>
      </c>
      <c r="B24" s="48" t="s">
        <v>45</v>
      </c>
      <c r="C24" s="70">
        <f t="shared" si="3"/>
        <v>292</v>
      </c>
      <c r="D24" s="71">
        <v>199</v>
      </c>
      <c r="E24" s="71">
        <v>18</v>
      </c>
      <c r="F24" s="72">
        <v>75</v>
      </c>
      <c r="G24" s="49">
        <f t="shared" si="2"/>
        <v>0.68150684931506844</v>
      </c>
      <c r="H24" s="50">
        <f t="shared" si="1"/>
        <v>6.1643835616438353E-2</v>
      </c>
      <c r="I24" s="51">
        <f t="shared" si="1"/>
        <v>0.25684931506849318</v>
      </c>
    </row>
    <row r="25" spans="1:10" s="16" customFormat="1" ht="16.5" thickBot="1" x14ac:dyDescent="0.3">
      <c r="A25" s="47" t="s">
        <v>46</v>
      </c>
      <c r="B25" s="48" t="s">
        <v>47</v>
      </c>
      <c r="C25" s="70">
        <f t="shared" si="3"/>
        <v>529</v>
      </c>
      <c r="D25" s="71">
        <v>302</v>
      </c>
      <c r="E25" s="71">
        <v>75</v>
      </c>
      <c r="F25" s="72">
        <v>152</v>
      </c>
      <c r="G25" s="49">
        <f t="shared" si="2"/>
        <v>0.57088846880907373</v>
      </c>
      <c r="H25" s="50">
        <f t="shared" si="1"/>
        <v>0.14177693761814744</v>
      </c>
      <c r="I25" s="51">
        <f t="shared" si="1"/>
        <v>0.28733459357277885</v>
      </c>
    </row>
    <row r="26" spans="1:10" s="16" customFormat="1" ht="15.75" x14ac:dyDescent="0.25">
      <c r="A26" s="52" t="s">
        <v>106</v>
      </c>
      <c r="B26" s="53"/>
      <c r="C26" s="73">
        <f t="shared" si="3"/>
        <v>431</v>
      </c>
      <c r="D26" s="74">
        <f>SUM(D27)</f>
        <v>214</v>
      </c>
      <c r="E26" s="74">
        <f t="shared" ref="E26:F26" si="6">SUM(E27)</f>
        <v>121</v>
      </c>
      <c r="F26" s="75">
        <f t="shared" si="6"/>
        <v>96</v>
      </c>
      <c r="G26" s="54">
        <f t="shared" si="2"/>
        <v>0.49651972157772623</v>
      </c>
      <c r="H26" s="55">
        <f t="shared" si="1"/>
        <v>0.28074245939675174</v>
      </c>
      <c r="I26" s="56">
        <f t="shared" si="1"/>
        <v>0.22273781902552203</v>
      </c>
    </row>
    <row r="27" spans="1:10" s="16" customFormat="1" ht="16.5" thickBot="1" x14ac:dyDescent="0.3">
      <c r="A27" s="47" t="s">
        <v>48</v>
      </c>
      <c r="B27" s="48" t="s">
        <v>49</v>
      </c>
      <c r="C27" s="70">
        <f t="shared" si="3"/>
        <v>431</v>
      </c>
      <c r="D27" s="71">
        <v>214</v>
      </c>
      <c r="E27" s="71">
        <v>121</v>
      </c>
      <c r="F27" s="72">
        <v>96</v>
      </c>
      <c r="G27" s="49">
        <f t="shared" si="2"/>
        <v>0.49651972157772623</v>
      </c>
      <c r="H27" s="50">
        <f t="shared" si="1"/>
        <v>0.28074245939675174</v>
      </c>
      <c r="I27" s="51">
        <f t="shared" si="1"/>
        <v>0.22273781902552203</v>
      </c>
    </row>
    <row r="28" spans="1:10" s="16" customFormat="1" ht="15.75" x14ac:dyDescent="0.25">
      <c r="A28" s="52" t="s">
        <v>105</v>
      </c>
      <c r="B28" s="53"/>
      <c r="C28" s="73">
        <f t="shared" si="3"/>
        <v>5761</v>
      </c>
      <c r="D28" s="74">
        <f>SUM(D29)</f>
        <v>2409</v>
      </c>
      <c r="E28" s="74">
        <f>SUM(E29)</f>
        <v>2190</v>
      </c>
      <c r="F28" s="75">
        <f>SUM(F29)</f>
        <v>1162</v>
      </c>
      <c r="G28" s="54">
        <f t="shared" si="2"/>
        <v>0.41815657003992363</v>
      </c>
      <c r="H28" s="55">
        <f t="shared" si="1"/>
        <v>0.38014233639993056</v>
      </c>
      <c r="I28" s="56">
        <f t="shared" si="1"/>
        <v>0.20170109356014582</v>
      </c>
    </row>
    <row r="29" spans="1:10" s="16" customFormat="1" ht="16.5" thickBot="1" x14ac:dyDescent="0.3">
      <c r="A29" s="57" t="s">
        <v>53</v>
      </c>
      <c r="B29" s="58" t="s">
        <v>54</v>
      </c>
      <c r="C29" s="76">
        <f t="shared" si="3"/>
        <v>5761</v>
      </c>
      <c r="D29" s="77">
        <v>2409</v>
      </c>
      <c r="E29" s="77">
        <v>2190</v>
      </c>
      <c r="F29" s="78">
        <v>1162</v>
      </c>
      <c r="G29" s="59">
        <f>D29/$C29</f>
        <v>0.41815657003992363</v>
      </c>
      <c r="H29" s="60">
        <f t="shared" si="1"/>
        <v>0.38014233639993056</v>
      </c>
      <c r="I29" s="61">
        <f t="shared" si="1"/>
        <v>0.20170109356014582</v>
      </c>
    </row>
    <row r="30" spans="1:10" s="16" customFormat="1" ht="15.75" x14ac:dyDescent="0.25">
      <c r="A30" s="52" t="s">
        <v>52</v>
      </c>
      <c r="B30" s="53"/>
      <c r="C30" s="73">
        <f t="shared" ref="C30" si="7">D30+E30+F30</f>
        <v>1055</v>
      </c>
      <c r="D30" s="74">
        <f>SUM(D31)</f>
        <v>597</v>
      </c>
      <c r="E30" s="74">
        <f>SUM(E31)</f>
        <v>211</v>
      </c>
      <c r="F30" s="75">
        <f>SUM(F31)</f>
        <v>247</v>
      </c>
      <c r="G30" s="54">
        <f t="shared" ref="G30" si="8">D30/$C30</f>
        <v>0.56587677725118479</v>
      </c>
      <c r="H30" s="55">
        <f t="shared" ref="H30" si="9">E30/$C30</f>
        <v>0.2</v>
      </c>
      <c r="I30" s="56">
        <f t="shared" ref="I30" si="10">F30/$C30</f>
        <v>0.23412322274881517</v>
      </c>
    </row>
    <row r="31" spans="1:10" s="15" customFormat="1" ht="16.5" thickBot="1" x14ac:dyDescent="0.3">
      <c r="A31" s="57" t="s">
        <v>50</v>
      </c>
      <c r="B31" s="58" t="s">
        <v>51</v>
      </c>
      <c r="C31" s="76">
        <f>D31+E31+F31</f>
        <v>1055</v>
      </c>
      <c r="D31" s="77">
        <v>597</v>
      </c>
      <c r="E31" s="77">
        <v>211</v>
      </c>
      <c r="F31" s="78">
        <v>247</v>
      </c>
      <c r="G31" s="59">
        <f>D31/$C31</f>
        <v>0.56587677725118479</v>
      </c>
      <c r="H31" s="60">
        <f>E31/$C31</f>
        <v>0.2</v>
      </c>
      <c r="I31" s="61">
        <f>F31/$C31</f>
        <v>0.23412322274881517</v>
      </c>
      <c r="J31" s="16"/>
    </row>
    <row r="32" spans="1:10" s="15" customFormat="1" ht="15.75" x14ac:dyDescent="0.25">
      <c r="A32" s="16"/>
      <c r="B32" s="16"/>
      <c r="C32" s="17"/>
      <c r="D32" s="16"/>
      <c r="E32" s="16"/>
      <c r="F32" s="16"/>
      <c r="G32" s="16"/>
      <c r="H32" s="16"/>
      <c r="I32" s="16"/>
    </row>
    <row r="33" spans="1:9" s="16" customFormat="1" ht="15.75" x14ac:dyDescent="0.25">
      <c r="A33" s="18" t="s">
        <v>55</v>
      </c>
    </row>
    <row r="34" spans="1:9" s="16" customFormat="1" ht="15.75" x14ac:dyDescent="0.25">
      <c r="A34" s="18" t="s">
        <v>56</v>
      </c>
    </row>
    <row r="35" spans="1:9" s="16" customFormat="1" ht="15.75" x14ac:dyDescent="0.25">
      <c r="A35" s="19" t="s">
        <v>57</v>
      </c>
      <c r="B35" s="20"/>
      <c r="C35" s="15"/>
    </row>
    <row r="36" spans="1:9" s="16" customFormat="1" ht="15.75" x14ac:dyDescent="0.25">
      <c r="A36" s="19" t="s">
        <v>58</v>
      </c>
      <c r="B36" s="20"/>
      <c r="C36" s="15"/>
    </row>
    <row r="37" spans="1:9" s="16" customFormat="1" ht="15.75" x14ac:dyDescent="0.25">
      <c r="A37" s="18" t="s">
        <v>59</v>
      </c>
      <c r="C37" s="15"/>
    </row>
    <row r="38" spans="1:9" s="16" customFormat="1" ht="15.75" x14ac:dyDescent="0.25">
      <c r="A38" s="19" t="s">
        <v>60</v>
      </c>
      <c r="B38" s="20"/>
      <c r="C38" s="15"/>
    </row>
    <row r="39" spans="1:9" s="16" customFormat="1" ht="15.75" x14ac:dyDescent="0.25">
      <c r="A39" s="19" t="s">
        <v>61</v>
      </c>
      <c r="B39" s="20"/>
      <c r="C39" s="15"/>
    </row>
    <row r="40" spans="1:9" s="16" customFormat="1" ht="15.75" x14ac:dyDescent="0.25">
      <c r="A40" s="18" t="s">
        <v>62</v>
      </c>
      <c r="C40" s="15"/>
    </row>
    <row r="41" spans="1:9" s="16" customFormat="1" ht="15.75" x14ac:dyDescent="0.25">
      <c r="A41" s="19" t="s">
        <v>63</v>
      </c>
      <c r="B41" s="20"/>
      <c r="C41" s="15"/>
    </row>
    <row r="42" spans="1:9" s="16" customFormat="1" ht="15.75" x14ac:dyDescent="0.25">
      <c r="A42" s="19"/>
      <c r="B42" s="20"/>
      <c r="C42" s="15"/>
    </row>
    <row r="43" spans="1:9" s="16" customFormat="1" ht="15.75" x14ac:dyDescent="0.25">
      <c r="A43" s="21" t="s">
        <v>112</v>
      </c>
      <c r="B43" s="20"/>
      <c r="C43" s="15"/>
    </row>
    <row r="44" spans="1:9" s="16" customFormat="1" ht="15.75" x14ac:dyDescent="0.25">
      <c r="A44" s="21"/>
      <c r="B44" s="20"/>
      <c r="C44" s="15"/>
    </row>
    <row r="45" spans="1:9" s="16" customFormat="1" ht="19.5" thickBot="1" x14ac:dyDescent="0.35">
      <c r="A45" s="22" t="s">
        <v>107</v>
      </c>
      <c r="B45" s="23"/>
      <c r="C45" s="15"/>
    </row>
    <row r="46" spans="1:9" s="16" customFormat="1" ht="81.75" customHeight="1" x14ac:dyDescent="0.25">
      <c r="A46" s="101" t="s">
        <v>64</v>
      </c>
      <c r="B46" s="103" t="s">
        <v>4</v>
      </c>
      <c r="C46" s="104"/>
      <c r="D46" s="104"/>
      <c r="E46" s="105"/>
      <c r="F46" s="103" t="s">
        <v>65</v>
      </c>
      <c r="G46" s="104"/>
      <c r="H46" s="104"/>
      <c r="I46" s="105" t="s">
        <v>66</v>
      </c>
    </row>
    <row r="47" spans="1:9" s="16" customFormat="1" ht="64.5" thickBot="1" x14ac:dyDescent="0.3">
      <c r="A47" s="102"/>
      <c r="B47" s="65" t="s">
        <v>6</v>
      </c>
      <c r="C47" s="24" t="s">
        <v>7</v>
      </c>
      <c r="D47" s="24" t="s">
        <v>8</v>
      </c>
      <c r="E47" s="25" t="s">
        <v>9</v>
      </c>
      <c r="F47" s="26" t="s">
        <v>10</v>
      </c>
      <c r="G47" s="24" t="s">
        <v>11</v>
      </c>
      <c r="H47" s="24" t="s">
        <v>12</v>
      </c>
      <c r="I47" s="106"/>
    </row>
    <row r="48" spans="1:9" s="80" customFormat="1" ht="15.75" x14ac:dyDescent="0.25">
      <c r="A48" s="89" t="s">
        <v>111</v>
      </c>
      <c r="B48" s="86">
        <v>18131</v>
      </c>
      <c r="C48" s="83">
        <v>9906</v>
      </c>
      <c r="D48" s="83">
        <v>4132</v>
      </c>
      <c r="E48" s="84">
        <v>4093</v>
      </c>
      <c r="F48" s="90">
        <f>C48/$B48</f>
        <v>0.54635706800507422</v>
      </c>
      <c r="G48" s="91">
        <f t="shared" ref="G48:H50" si="11">D48/$B48</f>
        <v>0.22789697203684298</v>
      </c>
      <c r="H48" s="91">
        <f t="shared" si="11"/>
        <v>0.22574595995808283</v>
      </c>
      <c r="I48" s="92"/>
    </row>
    <row r="49" spans="1:9" s="82" customFormat="1" ht="15.75" x14ac:dyDescent="0.25">
      <c r="A49" s="89" t="s">
        <v>110</v>
      </c>
      <c r="B49" s="87">
        <v>17084</v>
      </c>
      <c r="C49" s="85">
        <v>9105</v>
      </c>
      <c r="D49" s="85">
        <v>4095</v>
      </c>
      <c r="E49" s="88">
        <v>3884</v>
      </c>
      <c r="F49" s="93">
        <f>C49/$B49</f>
        <v>0.53295481151955049</v>
      </c>
      <c r="G49" s="94">
        <f t="shared" si="11"/>
        <v>0.23969796300632171</v>
      </c>
      <c r="H49" s="94">
        <f t="shared" si="11"/>
        <v>0.22734722547412783</v>
      </c>
      <c r="I49" s="95">
        <f>B49-B48</f>
        <v>-1047</v>
      </c>
    </row>
    <row r="50" spans="1:9" s="81" customFormat="1" ht="16.5" thickBot="1" x14ac:dyDescent="0.3">
      <c r="A50" s="79" t="s">
        <v>109</v>
      </c>
      <c r="B50" s="96">
        <v>16941</v>
      </c>
      <c r="C50" s="97">
        <v>8737</v>
      </c>
      <c r="D50" s="97">
        <v>4311</v>
      </c>
      <c r="E50" s="98">
        <v>3893</v>
      </c>
      <c r="F50" s="99">
        <f>C50/$B50</f>
        <v>0.51573106664305535</v>
      </c>
      <c r="G50" s="100">
        <f t="shared" si="11"/>
        <v>0.25447140074375774</v>
      </c>
      <c r="H50" s="100">
        <f t="shared" si="11"/>
        <v>0.22979753261318694</v>
      </c>
      <c r="I50" s="98">
        <f>B50-B49</f>
        <v>-143</v>
      </c>
    </row>
    <row r="51" spans="1:9" ht="15.75" x14ac:dyDescent="0.25">
      <c r="A51" s="16"/>
      <c r="B51" s="16"/>
      <c r="C51" s="15"/>
      <c r="D51" s="16"/>
      <c r="E51" s="16"/>
      <c r="F51" s="16"/>
      <c r="G51" s="16"/>
      <c r="H51" s="16"/>
      <c r="I51" s="16"/>
    </row>
  </sheetData>
  <mergeCells count="10">
    <mergeCell ref="A46:A47"/>
    <mergeCell ref="B46:E46"/>
    <mergeCell ref="F46:H46"/>
    <mergeCell ref="I46:I47"/>
    <mergeCell ref="A1:I1"/>
    <mergeCell ref="B2:I2"/>
    <mergeCell ref="A5:A6"/>
    <mergeCell ref="B5:B6"/>
    <mergeCell ref="C5:F5"/>
    <mergeCell ref="G5:I5"/>
  </mergeCell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0"/>
  <sheetViews>
    <sheetView zoomScaleNormal="100" workbookViewId="0">
      <selection activeCell="B41" sqref="B41"/>
    </sheetView>
  </sheetViews>
  <sheetFormatPr defaultColWidth="80" defaultRowHeight="11.25" x14ac:dyDescent="0.2"/>
  <cols>
    <col min="1" max="1" width="24" style="27" customWidth="1"/>
    <col min="2" max="16384" width="80" style="27"/>
  </cols>
  <sheetData>
    <row r="1" spans="1:2" x14ac:dyDescent="0.2">
      <c r="A1" s="31" t="s">
        <v>67</v>
      </c>
      <c r="B1" s="32" t="s">
        <v>68</v>
      </c>
    </row>
    <row r="2" spans="1:2" x14ac:dyDescent="0.2">
      <c r="A2" s="33" t="s">
        <v>69</v>
      </c>
      <c r="B2" s="33" t="s">
        <v>70</v>
      </c>
    </row>
    <row r="3" spans="1:2" s="28" customFormat="1" x14ac:dyDescent="0.2">
      <c r="A3" s="119" t="s">
        <v>71</v>
      </c>
      <c r="B3" s="34" t="s">
        <v>72</v>
      </c>
    </row>
    <row r="4" spans="1:2" s="28" customFormat="1" x14ac:dyDescent="0.2">
      <c r="A4" s="119"/>
      <c r="B4" s="34" t="s">
        <v>73</v>
      </c>
    </row>
    <row r="5" spans="1:2" x14ac:dyDescent="0.2">
      <c r="A5" s="33" t="s">
        <v>74</v>
      </c>
      <c r="B5" s="33" t="s">
        <v>75</v>
      </c>
    </row>
    <row r="6" spans="1:2" x14ac:dyDescent="0.2">
      <c r="A6" s="33" t="s">
        <v>76</v>
      </c>
      <c r="B6" s="33" t="s">
        <v>77</v>
      </c>
    </row>
    <row r="7" spans="1:2" x14ac:dyDescent="0.2">
      <c r="A7" s="117" t="s">
        <v>78</v>
      </c>
      <c r="B7" s="33" t="s">
        <v>79</v>
      </c>
    </row>
    <row r="8" spans="1:2" x14ac:dyDescent="0.2">
      <c r="A8" s="117"/>
      <c r="B8" s="33" t="s">
        <v>80</v>
      </c>
    </row>
    <row r="9" spans="1:2" x14ac:dyDescent="0.2">
      <c r="A9" s="117"/>
      <c r="B9" s="33" t="s">
        <v>81</v>
      </c>
    </row>
    <row r="10" spans="1:2" x14ac:dyDescent="0.2">
      <c r="A10" s="117"/>
      <c r="B10" s="33" t="s">
        <v>82</v>
      </c>
    </row>
    <row r="11" spans="1:2" x14ac:dyDescent="0.2">
      <c r="A11" s="117"/>
      <c r="B11" s="33" t="s">
        <v>83</v>
      </c>
    </row>
    <row r="12" spans="1:2" x14ac:dyDescent="0.2">
      <c r="A12" s="33" t="s">
        <v>84</v>
      </c>
      <c r="B12" s="33" t="s">
        <v>85</v>
      </c>
    </row>
    <row r="13" spans="1:2" x14ac:dyDescent="0.2">
      <c r="A13" s="33" t="s">
        <v>86</v>
      </c>
      <c r="B13" s="33" t="s">
        <v>87</v>
      </c>
    </row>
    <row r="14" spans="1:2" x14ac:dyDescent="0.2">
      <c r="A14" s="33" t="s">
        <v>88</v>
      </c>
      <c r="B14" s="35"/>
    </row>
    <row r="15" spans="1:2" x14ac:dyDescent="0.2">
      <c r="A15" s="33" t="s">
        <v>89</v>
      </c>
      <c r="B15" s="33" t="s">
        <v>90</v>
      </c>
    </row>
    <row r="16" spans="1:2" x14ac:dyDescent="0.2">
      <c r="A16" s="117" t="s">
        <v>91</v>
      </c>
      <c r="B16" s="33" t="s">
        <v>92</v>
      </c>
    </row>
    <row r="17" spans="1:2" x14ac:dyDescent="0.2">
      <c r="A17" s="117"/>
      <c r="B17" s="33" t="s">
        <v>93</v>
      </c>
    </row>
    <row r="18" spans="1:2" x14ac:dyDescent="0.2">
      <c r="A18" s="35" t="s">
        <v>94</v>
      </c>
      <c r="B18" s="35" t="s">
        <v>95</v>
      </c>
    </row>
    <row r="19" spans="1:2" x14ac:dyDescent="0.2">
      <c r="A19" s="117" t="s">
        <v>96</v>
      </c>
      <c r="B19" s="33" t="s">
        <v>92</v>
      </c>
    </row>
    <row r="20" spans="1:2" x14ac:dyDescent="0.2">
      <c r="A20" s="117"/>
      <c r="B20" s="33" t="s">
        <v>93</v>
      </c>
    </row>
    <row r="21" spans="1:2" x14ac:dyDescent="0.2">
      <c r="A21" s="117" t="s">
        <v>97</v>
      </c>
      <c r="B21" s="33" t="s">
        <v>92</v>
      </c>
    </row>
    <row r="22" spans="1:2" x14ac:dyDescent="0.2">
      <c r="A22" s="117"/>
      <c r="B22" s="33" t="s">
        <v>93</v>
      </c>
    </row>
    <row r="23" spans="1:2" x14ac:dyDescent="0.2">
      <c r="A23" s="33" t="s">
        <v>98</v>
      </c>
      <c r="B23" s="33" t="s">
        <v>99</v>
      </c>
    </row>
    <row r="24" spans="1:2" x14ac:dyDescent="0.2">
      <c r="A24" s="117" t="s">
        <v>100</v>
      </c>
      <c r="B24" s="33" t="s">
        <v>101</v>
      </c>
    </row>
    <row r="25" spans="1:2" x14ac:dyDescent="0.2">
      <c r="A25" s="117"/>
      <c r="B25" s="33" t="s">
        <v>102</v>
      </c>
    </row>
    <row r="26" spans="1:2" x14ac:dyDescent="0.2">
      <c r="A26" s="117"/>
      <c r="B26" s="33" t="s">
        <v>103</v>
      </c>
    </row>
    <row r="27" spans="1:2" x14ac:dyDescent="0.2">
      <c r="A27" s="118"/>
      <c r="B27" s="36" t="s">
        <v>104</v>
      </c>
    </row>
    <row r="28" spans="1:2" x14ac:dyDescent="0.2">
      <c r="A28" s="29"/>
      <c r="B28" s="30"/>
    </row>
    <row r="29" spans="1:2" x14ac:dyDescent="0.2">
      <c r="A29" s="29"/>
      <c r="B29" s="30"/>
    </row>
    <row r="30" spans="1:2" x14ac:dyDescent="0.2">
      <c r="A30" s="29"/>
      <c r="B30" s="30"/>
    </row>
  </sheetData>
  <mergeCells count="6">
    <mergeCell ref="A24:A27"/>
    <mergeCell ref="A3:A4"/>
    <mergeCell ref="A7:A11"/>
    <mergeCell ref="A16:A17"/>
    <mergeCell ref="A19:A20"/>
    <mergeCell ref="A21:A22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dzemdības_2021_12M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2020-01-31T05:50:46Z</cp:lastPrinted>
  <dcterms:created xsi:type="dcterms:W3CDTF">2019-10-23T11:07:42Z</dcterms:created>
  <dcterms:modified xsi:type="dcterms:W3CDTF">2022-04-03T11:55:22Z</dcterms:modified>
</cp:coreProperties>
</file>