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8B0C94C8-724B-4670-9C9B-B3E6445EA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_mir_kir_2021_12m" sheetId="4" r:id="rId1"/>
    <sheet name="Metadati" sheetId="3" r:id="rId2"/>
  </sheets>
  <definedNames>
    <definedName name="_xlnm._FilterDatabase" localSheetId="0" hidden="1">ML_mir_kir_2021_12m!$A$7:$E$7</definedName>
    <definedName name="ML_dzemdiibas_UD" localSheetId="0">#REF!</definedName>
    <definedName name="ML_dzemdiibas_UD">#REF!</definedName>
    <definedName name="ML_kir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14" i="4"/>
  <c r="G15" i="4"/>
  <c r="G16" i="4"/>
  <c r="G17" i="4"/>
  <c r="G18" i="4"/>
  <c r="G19" i="4"/>
  <c r="G20" i="4"/>
  <c r="F53" i="4"/>
  <c r="E53" i="4"/>
  <c r="D53" i="4"/>
  <c r="C53" i="4"/>
  <c r="F34" i="4"/>
  <c r="E34" i="4"/>
  <c r="D34" i="4"/>
  <c r="C34" i="4"/>
  <c r="C29" i="4"/>
  <c r="D40" i="4"/>
  <c r="F40" i="4"/>
  <c r="E40" i="4"/>
  <c r="C40" i="4"/>
  <c r="I53" i="4" l="1"/>
  <c r="H53" i="4"/>
  <c r="G53" i="4"/>
  <c r="I52" i="4"/>
  <c r="H52" i="4"/>
  <c r="G52" i="4"/>
  <c r="I51" i="4"/>
  <c r="H51" i="4"/>
  <c r="G51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1" i="4"/>
  <c r="H41" i="4"/>
  <c r="G41" i="4"/>
  <c r="I42" i="4"/>
  <c r="H42" i="4"/>
  <c r="G42" i="4"/>
  <c r="I43" i="4"/>
  <c r="H43" i="4"/>
  <c r="G43" i="4"/>
  <c r="I58" i="4"/>
  <c r="H58" i="4"/>
  <c r="G58" i="4"/>
  <c r="I54" i="4"/>
  <c r="H54" i="4"/>
  <c r="G54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3" i="4"/>
  <c r="H33" i="4"/>
  <c r="G33" i="4"/>
  <c r="I50" i="4"/>
  <c r="H50" i="4"/>
  <c r="G50" i="4"/>
  <c r="I31" i="4"/>
  <c r="H31" i="4"/>
  <c r="G31" i="4"/>
  <c r="I32" i="4"/>
  <c r="H32" i="4"/>
  <c r="G32" i="4"/>
  <c r="I30" i="4"/>
  <c r="H30" i="4"/>
  <c r="G30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2" i="4"/>
  <c r="H12" i="4"/>
  <c r="I11" i="4"/>
  <c r="H11" i="4"/>
  <c r="I10" i="4"/>
  <c r="H10" i="4"/>
  <c r="D9" i="4"/>
  <c r="E9" i="4"/>
  <c r="F9" i="4"/>
  <c r="D13" i="4"/>
  <c r="E13" i="4"/>
  <c r="F13" i="4"/>
  <c r="D21" i="4"/>
  <c r="E21" i="4"/>
  <c r="F21" i="4"/>
  <c r="D29" i="4"/>
  <c r="E29" i="4"/>
  <c r="F29" i="4"/>
  <c r="D44" i="4"/>
  <c r="E44" i="4"/>
  <c r="F44" i="4"/>
  <c r="C44" i="4"/>
  <c r="C21" i="4"/>
  <c r="C13" i="4"/>
  <c r="C9" i="4"/>
  <c r="C8" i="4" l="1"/>
  <c r="E8" i="4"/>
  <c r="F8" i="4"/>
  <c r="D8" i="4"/>
  <c r="H13" i="4"/>
  <c r="G29" i="4"/>
  <c r="I40" i="4"/>
  <c r="I29" i="4"/>
  <c r="H34" i="4"/>
  <c r="G34" i="4"/>
  <c r="H29" i="4"/>
  <c r="I21" i="4"/>
  <c r="H40" i="4"/>
  <c r="G13" i="4"/>
  <c r="G9" i="4"/>
  <c r="H21" i="4"/>
  <c r="I44" i="4"/>
  <c r="H44" i="4"/>
  <c r="G44" i="4"/>
  <c r="I34" i="4"/>
  <c r="G21" i="4"/>
  <c r="I13" i="4"/>
  <c r="H9" i="4"/>
  <c r="I9" i="4"/>
  <c r="G40" i="4"/>
  <c r="H8" i="4" l="1"/>
  <c r="I8" i="4"/>
  <c r="G8" i="4"/>
</calcChain>
</file>

<file path=xl/sharedStrings.xml><?xml version="1.0" encoding="utf-8"?>
<sst xmlns="http://schemas.openxmlformats.org/spreadsheetml/2006/main" count="227" uniqueCount="160">
  <si>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</si>
  <si>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</si>
  <si>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</si>
  <si>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</si>
  <si>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</si>
  <si>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</si>
  <si>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</si>
  <si>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</si>
  <si>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</si>
  <si>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</si>
  <si>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</si>
  <si>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</si>
  <si>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</si>
  <si>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</si>
  <si>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</si>
  <si>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</si>
  <si>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</si>
  <si>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</si>
  <si>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</si>
  <si>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</si>
  <si>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</si>
  <si>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</si>
  <si>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</si>
  <si>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</si>
  <si>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</si>
  <si>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</si>
  <si>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</si>
  <si>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</si>
  <si>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</si>
  <si>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</si>
  <si>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</si>
  <si>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</si>
  <si>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</si>
  <si>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</si>
  <si>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</si>
  <si>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</si>
  <si>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</si>
  <si>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Hospitalizēto pacientu skaits</t>
  </si>
  <si>
    <t>Ķirurģiski ārstēto pacientu skaita īpatsvars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</si>
  <si>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</si>
  <si>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</si>
  <si>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</si>
  <si>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</si>
  <si>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</si>
  <si>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</si>
  <si>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</si>
  <si>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</si>
  <si>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</si>
  <si>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</si>
  <si>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</si>
  <si>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</si>
  <si>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</si>
  <si>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</si>
  <si>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</si>
  <si>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</si>
  <si>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</si>
  <si>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t>Ķirurģiski ārstēto pacientu īpatsvars</t>
  </si>
  <si>
    <t>-Nacionālā veselības dienesta Stacionāro pakalpojumu datu bāze</t>
  </si>
  <si>
    <t>(Hospitalizāciju skaits pacientiem, kam veikta lielā ķirurģiskā operācija /Kopējais hospitalizāciju skaits) *100</t>
  </si>
  <si>
    <t>Hospitalizāciju skaits pacientiem, kam veikta lielā ķirurģiskā operācija</t>
  </si>
  <si>
    <t>Kopējais hospitalizāciju skaits</t>
  </si>
  <si>
    <t>- Pacientam veikta lielā ķirurģiskā operācija</t>
  </si>
  <si>
    <t>Pacienti, kam veikta vismaz viena lielā ķirurģiskā operācija</t>
  </si>
  <si>
    <t>Stacionārā mirušo pacientu skaita īpatsvars</t>
  </si>
  <si>
    <t>Hospitalizāciju skaita īpatsvars, kur pacients miris stacionārā</t>
  </si>
  <si>
    <t>(Hospitalizāciju skaits pacientiem, kur pacients miris stacionārā /Kopējais hospitalizāciju skaits) *100</t>
  </si>
  <si>
    <t>Hospitalizāciju skaits pacientiem, kur pacients miris stacionārā</t>
  </si>
  <si>
    <t>- Pacients miris stacionārā (izrakstīšanās kustība 33)</t>
  </si>
  <si>
    <t>Stacionārā mirušie pacienti</t>
  </si>
  <si>
    <t>Stacionārā mirušo ķirurģiski ārstēto pacientu skaita īpatsvars</t>
  </si>
  <si>
    <t>Hospitalizāciju skaits, kur pacientam veikta vismaz viena lielā ķirurģiskā operācija</t>
  </si>
  <si>
    <t xml:space="preserve">Stacionārā mirušie pacienti, kam veikta vismaz viena lielā ķirurģiskā operācija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</si>
  <si>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</si>
  <si>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</si>
  <si>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Katru dienu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nedēļā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mēnesī</t>
    </r>
    <r>
      <rPr>
        <sz val="11"/>
        <rFont val="Wingdings"/>
        <charset val="2"/>
      </rPr>
      <t>¨</t>
    </r>
  </si>
  <si>
    <r>
      <t>Reizi ceturksnī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Reizi pusgadā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Reizi gadā</t>
    </r>
    <r>
      <rPr>
        <sz val="11"/>
        <rFont val="Wingdings"/>
        <charset val="2"/>
      </rPr>
      <t>¨</t>
    </r>
  </si>
  <si>
    <r>
      <t>Nacionāla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Reģionāla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Ārstniecības iestāžu līmenī</t>
    </r>
    <r>
      <rPr>
        <sz val="11"/>
        <rFont val="Wingdings"/>
        <charset val="2"/>
      </rPr>
      <t>þ</t>
    </r>
  </si>
  <si>
    <r>
      <t>NVD mājaslapa</t>
    </r>
    <r>
      <rPr>
        <sz val="11"/>
        <rFont val="Wingdings"/>
        <charset val="2"/>
      </rPr>
      <t>þ</t>
    </r>
  </si>
  <si>
    <r>
      <t>SPKC mājaslapa</t>
    </r>
    <r>
      <rPr>
        <sz val="11"/>
        <rFont val="Wingdings"/>
        <charset val="2"/>
      </rPr>
      <t>¨</t>
    </r>
  </si>
  <si>
    <r>
      <t>Latvijas veselības aprūpes statistikas gadagrāmata</t>
    </r>
    <r>
      <rPr>
        <sz val="11"/>
        <rFont val="Wingdings"/>
        <charset val="2"/>
      </rPr>
      <t>¨</t>
    </r>
  </si>
  <si>
    <r>
      <t>Nav publiski pieejams</t>
    </r>
    <r>
      <rPr>
        <sz val="11"/>
        <rFont val="Wingdings"/>
        <charset val="2"/>
      </rPr>
      <t>¨</t>
    </r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</si>
  <si>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</si>
  <si>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</si>
  <si>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(Hospitalizāciju skaits, kur pacientam veikta vismaz viena lielā ķirurģiskā operācija un pacients miris stacionārā / Hospitalizāciju skaits, kur pacientam veikta vismaz viena lielā ķirurģiskā operācija) *100</t>
  </si>
  <si>
    <t>Hospitalizāciju skaits, kur pacientam veikta vismaz viena lielā ķirurģiskā operācija un pacients miris stacionārā</t>
  </si>
  <si>
    <t>010011804</t>
  </si>
  <si>
    <t>010011803</t>
  </si>
  <si>
    <t>010000234</t>
  </si>
  <si>
    <t>050020401</t>
  </si>
  <si>
    <t>090020301</t>
  </si>
  <si>
    <t>110000048</t>
  </si>
  <si>
    <t>170020401</t>
  </si>
  <si>
    <t>210020301</t>
  </si>
  <si>
    <t>250000092</t>
  </si>
  <si>
    <t>270020302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</si>
  <si>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</si>
  <si>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</si>
  <si>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</si>
  <si>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</si>
  <si>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</si>
  <si>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</si>
  <si>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</si>
  <si>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</si>
  <si>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</si>
  <si>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</si>
  <si>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</si>
  <si>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661400011</t>
  </si>
  <si>
    <t>050012101</t>
  </si>
  <si>
    <t>130013001</t>
  </si>
  <si>
    <t>Nacionālais rehabilitācijas centrs "Vaivari"</t>
  </si>
  <si>
    <t>170010601</t>
  </si>
  <si>
    <t>010020302</t>
  </si>
  <si>
    <t>010021301</t>
  </si>
  <si>
    <t>010012202</t>
  </si>
  <si>
    <t>090012101</t>
  </si>
  <si>
    <t>941800004</t>
  </si>
  <si>
    <t>010011401</t>
  </si>
  <si>
    <t>320200001</t>
  </si>
  <si>
    <t>400200024</t>
  </si>
  <si>
    <t>761200001</t>
  </si>
  <si>
    <t>680200030</t>
  </si>
  <si>
    <t>641600001</t>
  </si>
  <si>
    <t>801600003</t>
  </si>
  <si>
    <t>840200047</t>
  </si>
  <si>
    <t>AI kods</t>
  </si>
  <si>
    <t>Ārstniecības iestāde (AI)</t>
  </si>
  <si>
    <t>9=6/5*100</t>
  </si>
  <si>
    <t>8=5/3*100</t>
  </si>
  <si>
    <t>7=4/3*100</t>
  </si>
  <si>
    <t>AI mirušo ķirurģiski ārstēto pacientu skaits</t>
  </si>
  <si>
    <t>AI mirušo pacientu skaita īpatsvars</t>
  </si>
  <si>
    <t>AI mirušo ķirurģiski ārstēto pacientu īpatsvars</t>
  </si>
  <si>
    <t>Limbažu slimnīca</t>
  </si>
  <si>
    <t>660200027</t>
  </si>
  <si>
    <t>Pamatojums datu apkopošanai-28.08.2018.Ministru kabineta noteikumi nr. 555 "Veselības aprūpes pakalpojumu organizēšanas un samaksas  kārtība"</t>
  </si>
  <si>
    <t>Kopā/ Vidēji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</si>
  <si>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</si>
  <si>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</si>
  <si>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</si>
  <si>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</si>
  <si>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</si>
  <si>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</si>
  <si>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Specializētās ārstniecības iestādes</t>
  </si>
  <si>
    <t>Pārskats par ārstniecības iestādē hospitalizēto pacientu skaitu, ķirurģiski ārstēto un ārstniecības iestādē mirušo pacientu skaita īpatsvaru</t>
  </si>
  <si>
    <t>Hospitalizāciju skaita īpatsvars, kur pacientam veikta vismaz viena lielā ķirurģiskā operācija</t>
  </si>
  <si>
    <t>Hospitalizāciju skaita īpatsvars, kur pacientam veikta vismaz viena lielā ķirurģiskā operācija un pacients miris stacionārā</t>
  </si>
  <si>
    <t>*stacionārājā kartē norādīta izrakstīšanas kustība 33 (miris)</t>
  </si>
  <si>
    <t>**uzskaites dokumentu skaits ar tajā norādītu kaut vienu manipulāciju ar 43 pazīmi (liela ķirurģiska manipulācija)</t>
  </si>
  <si>
    <t>AI mirušo pacientu skaits*</t>
  </si>
  <si>
    <t>Ķirurģiski ārstēto pacientu skaits**</t>
  </si>
  <si>
    <t>Pārējas slimnīcas</t>
  </si>
  <si>
    <t>130064003</t>
  </si>
  <si>
    <t>SANARE-KRC JAUNĶEMERI</t>
  </si>
  <si>
    <t>010040307</t>
  </si>
  <si>
    <t>Larvijas Jūras medicīnas centrs</t>
  </si>
  <si>
    <t>010020301</t>
  </si>
  <si>
    <t>Rīgas 1. slimnīca</t>
  </si>
  <si>
    <t>(veiktais darbs)</t>
  </si>
  <si>
    <r>
      <t xml:space="preserve">Pārskata periods: </t>
    </r>
    <r>
      <rPr>
        <b/>
        <sz val="12"/>
        <rFont val="Times New Roman"/>
        <family val="1"/>
      </rPr>
      <t>2021. gads</t>
    </r>
  </si>
  <si>
    <t>Atskaite ietver stacionārās kartes apmaksājamā statusā, ar izrakstīšanas datumu no 1.janvāra līdz 31.decembrim.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</si>
</sst>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s_-;\-* #,##0.00\ _L_s_-;_-* &quot;-&quot;??\ _L_s_-;_-@_-"/>
    <numFmt numFmtId="165" formatCode="_-* #,##0\ _L_s_-;\-* #,##0\ _L_s_-;_-* &quot;-&quot;??\ _L_s_-;_-@_-"/>
    <numFmt numFmtId="166" formatCode="_-* #,##0_-;\-* #,##0_-;_-* &quot;-&quot;??_-;_-@_-"/>
    <numFmt numFmtId="167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Arial"/>
      <family val="2"/>
    </font>
    <font>
      <sz val="8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0" fontId="20" fillId="0" borderId="0"/>
    <xf numFmtId="0" fontId="13" fillId="0" borderId="0"/>
    <xf numFmtId="167" fontId="15" fillId="0" borderId="0" applyFont="0" applyFill="0" applyBorder="0" applyAlignment="0" applyProtection="0"/>
    <xf numFmtId="0" fontId="13" fillId="0" borderId="0"/>
  </cellStyleXfs>
  <cellXfs count="58">
    <xf numFmtId="0" fontId="0" fillId="0" borderId="0" xfId="0"/>
    <xf numFmtId="165" fontId="5" fillId="0" borderId="0" xfId="3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5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6" fillId="0" borderId="0" xfId="7" applyFont="1"/>
    <xf numFmtId="0" fontId="17" fillId="0" borderId="1" xfId="7" applyFont="1" applyBorder="1" applyAlignment="1">
      <alignment horizontal="left" vertical="center" wrapText="1"/>
    </xf>
    <xf numFmtId="0" fontId="16" fillId="0" borderId="0" xfId="9" applyFont="1"/>
    <xf numFmtId="0" fontId="5" fillId="0" borderId="0" xfId="8" applyFont="1"/>
    <xf numFmtId="0" fontId="6" fillId="2" borderId="9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21" fillId="0" borderId="12" xfId="11" applyFont="1" applyBorder="1" applyAlignment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6" fillId="2" borderId="15" xfId="8" applyFont="1" applyFill="1" applyBorder="1"/>
    <xf numFmtId="0" fontId="6" fillId="2" borderId="16" xfId="8" applyFont="1" applyFill="1" applyBorder="1"/>
    <xf numFmtId="166" fontId="6" fillId="2" borderId="15" xfId="12" applyNumberFormat="1" applyFont="1" applyFill="1" applyBorder="1" applyAlignment="1">
      <alignment horizontal="right"/>
    </xf>
    <xf numFmtId="0" fontId="6" fillId="0" borderId="0" xfId="8" applyFont="1"/>
    <xf numFmtId="0" fontId="6" fillId="3" borderId="9" xfId="8" applyFont="1" applyFill="1" applyBorder="1" applyAlignment="1">
      <alignment horizontal="left" indent="1"/>
    </xf>
    <xf numFmtId="0" fontId="6" fillId="3" borderId="14" xfId="8" applyFont="1" applyFill="1" applyBorder="1"/>
    <xf numFmtId="166" fontId="6" fillId="3" borderId="9" xfId="12" applyNumberFormat="1" applyFont="1" applyFill="1" applyBorder="1" applyAlignment="1">
      <alignment horizontal="right"/>
    </xf>
    <xf numFmtId="0" fontId="5" fillId="0" borderId="10" xfId="8" applyFont="1" applyBorder="1" applyAlignment="1">
      <alignment horizontal="left" indent="2"/>
    </xf>
    <xf numFmtId="0" fontId="5" fillId="0" borderId="11" xfId="8" applyFont="1" applyBorder="1"/>
    <xf numFmtId="166" fontId="5" fillId="0" borderId="10" xfId="12" applyNumberFormat="1" applyFont="1" applyBorder="1" applyAlignment="1">
      <alignment horizontal="right"/>
    </xf>
    <xf numFmtId="166" fontId="5" fillId="0" borderId="10" xfId="12" applyNumberFormat="1" applyFont="1" applyBorder="1" applyAlignment="1">
      <alignment horizontal="left"/>
    </xf>
    <xf numFmtId="0" fontId="5" fillId="0" borderId="12" xfId="8" applyFont="1" applyBorder="1" applyAlignment="1">
      <alignment horizontal="left" indent="2"/>
    </xf>
    <xf numFmtId="0" fontId="5" fillId="0" borderId="13" xfId="8" applyFont="1" applyBorder="1"/>
    <xf numFmtId="166" fontId="5" fillId="0" borderId="12" xfId="12" applyNumberFormat="1" applyFont="1" applyBorder="1" applyAlignment="1">
      <alignment horizontal="left"/>
    </xf>
    <xf numFmtId="166" fontId="6" fillId="3" borderId="9" xfId="12" applyNumberFormat="1" applyFont="1" applyFill="1" applyBorder="1" applyAlignment="1">
      <alignment horizontal="left"/>
    </xf>
    <xf numFmtId="166" fontId="5" fillId="0" borderId="10" xfId="12" applyNumberFormat="1" applyFont="1" applyBorder="1" applyAlignment="1">
      <alignment horizontal="right" vertical="center"/>
    </xf>
    <xf numFmtId="166" fontId="5" fillId="0" borderId="12" xfId="1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9" fontId="6" fillId="2" borderId="15" xfId="6" applyFont="1" applyFill="1" applyBorder="1" applyAlignment="1"/>
    <xf numFmtId="9" fontId="6" fillId="3" borderId="9" xfId="6" applyFont="1" applyFill="1" applyBorder="1" applyAlignment="1"/>
    <xf numFmtId="9" fontId="5" fillId="0" borderId="10" xfId="6" applyFont="1" applyBorder="1" applyAlignment="1"/>
    <xf numFmtId="9" fontId="5" fillId="0" borderId="12" xfId="6" applyFont="1" applyBorder="1" applyAlignment="1"/>
    <xf numFmtId="9" fontId="5" fillId="0" borderId="10" xfId="6" applyFont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22" fillId="0" borderId="0" xfId="13" applyFont="1"/>
    <xf numFmtId="0" fontId="16" fillId="0" borderId="0" xfId="9" applyFont="1" applyFill="1"/>
    <xf numFmtId="0" fontId="5" fillId="0" borderId="0" xfId="8" applyFont="1" applyBorder="1" applyAlignment="1">
      <alignment horizontal="left" indent="2"/>
    </xf>
    <xf numFmtId="0" fontId="5" fillId="0" borderId="0" xfId="8" applyFont="1" applyBorder="1"/>
    <xf numFmtId="166" fontId="5" fillId="0" borderId="0" xfId="12" applyNumberFormat="1" applyFont="1" applyBorder="1" applyAlignment="1">
      <alignment horizontal="left"/>
    </xf>
    <xf numFmtId="9" fontId="5" fillId="0" borderId="0" xfId="6" applyFont="1" applyBorder="1" applyAlignment="1"/>
    <xf numFmtId="0" fontId="5" fillId="0" borderId="17" xfId="8" applyFont="1" applyBorder="1" applyAlignment="1">
      <alignment horizontal="left" indent="2"/>
    </xf>
    <xf numFmtId="0" fontId="5" fillId="0" borderId="18" xfId="8" applyFont="1" applyBorder="1"/>
    <xf numFmtId="166" fontId="5" fillId="0" borderId="17" xfId="12" applyNumberFormat="1" applyFont="1" applyBorder="1" applyAlignment="1">
      <alignment horizontal="left"/>
    </xf>
    <xf numFmtId="9" fontId="5" fillId="0" borderId="17" xfId="6" applyFont="1" applyBorder="1" applyAlignment="1"/>
    <xf numFmtId="0" fontId="18" fillId="0" borderId="1" xfId="7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14">
    <cellStyle name="Comma 2" xfId="12" xr:uid="{00000000-0005-0000-0000-000000000000}"/>
    <cellStyle name="Comma 4" xfId="3" xr:uid="{00000000-0005-0000-0000-000001000000}"/>
    <cellStyle name="Comma_R0001_veiktais_darbs_2009_UZŅEMŠANAS_NODAĻA 2" xfId="10" xr:uid="{00000000-0005-0000-0000-000002000000}"/>
    <cellStyle name="Normal" xfId="0" builtinId="0"/>
    <cellStyle name="Normal 10" xfId="11" xr:uid="{00000000-0005-0000-0000-000004000000}"/>
    <cellStyle name="Normal 2" xfId="2" xr:uid="{00000000-0005-0000-0000-000005000000}"/>
    <cellStyle name="Normal 2 2" xfId="5" xr:uid="{00000000-0005-0000-0000-000006000000}"/>
    <cellStyle name="Normal 2 3" xfId="8" xr:uid="{00000000-0005-0000-0000-000007000000}"/>
    <cellStyle name="Normal 2 4" xfId="1" xr:uid="{00000000-0005-0000-0000-000008000000}"/>
    <cellStyle name="Normal 3" xfId="13" xr:uid="{00000000-0005-0000-0000-000009000000}"/>
    <cellStyle name="Normal_parskatu_tabulas_uz5_III_rikojumam 2" xfId="7" xr:uid="{00000000-0005-0000-0000-00000A000000}"/>
    <cellStyle name="Normal_rindu_garums_veidlapa" xfId="9" xr:uid="{00000000-0005-0000-0000-00000B000000}"/>
    <cellStyle name="Percent" xfId="6" builtinId="5"/>
    <cellStyle name="Percent 2" xfId="4" xr:uid="{00000000-0005-0000-0000-00000D000000}"/>
  </cellStyles>
  <dxfs count="0"/>
  <tableStyles count="0" defaultTableStyle="TableStyleMedium9" defaultPivotStyle="PivotStyleLight16"/>
  <colors>
    <mruColors>
      <color rgb="FFFF9933"/>
      <color rgb="FFFFCB97"/>
      <color rgb="FFFFF5EB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159033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9D619DDD-3627-4F7B-9A40-6B298C9F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6116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33"/>
  </sheetPr>
  <dimension ref="A1:I63"/>
  <sheetViews>
    <sheetView tabSelected="1" topLeftCell="A4" zoomScale="90" zoomScaleNormal="90" zoomScaleSheetLayoutView="85" workbookViewId="0">
      <selection activeCell="V15" sqref="V15"/>
    </sheetView>
  </sheetViews>
  <sheetFormatPr defaultRowHeight="15.75" x14ac:dyDescent="0.25"/>
  <cols>
    <col min="1" max="1" width="45.140625" style="14" customWidth="1"/>
    <col min="2" max="2" width="11.28515625" style="14" bestFit="1" customWidth="1"/>
    <col min="3" max="3" width="14.7109375" style="14" customWidth="1"/>
    <col min="4" max="9" width="11.7109375" style="14" customWidth="1"/>
    <col min="10" max="134" width="9.140625" style="14"/>
    <col min="135" max="135" width="41.28515625" style="14" customWidth="1"/>
    <col min="136" max="136" width="9.140625" style="14"/>
    <col min="137" max="137" width="15.7109375" style="14" customWidth="1"/>
    <col min="138" max="138" width="14.7109375" style="14" customWidth="1"/>
    <col min="139" max="139" width="20.140625" style="14" customWidth="1"/>
    <col min="140" max="390" width="9.140625" style="14"/>
    <col min="391" max="391" width="41.28515625" style="14" customWidth="1"/>
    <col min="392" max="392" width="9.140625" style="14"/>
    <col min="393" max="393" width="15.7109375" style="14" customWidth="1"/>
    <col min="394" max="394" width="14.7109375" style="14" customWidth="1"/>
    <col min="395" max="395" width="20.140625" style="14" customWidth="1"/>
    <col min="396" max="646" width="9.140625" style="14"/>
    <col min="647" max="647" width="41.28515625" style="14" customWidth="1"/>
    <col min="648" max="648" width="9.140625" style="14"/>
    <col min="649" max="649" width="15.7109375" style="14" customWidth="1"/>
    <col min="650" max="650" width="14.7109375" style="14" customWidth="1"/>
    <col min="651" max="651" width="20.140625" style="14" customWidth="1"/>
    <col min="652" max="902" width="9.140625" style="14"/>
    <col min="903" max="903" width="41.28515625" style="14" customWidth="1"/>
    <col min="904" max="904" width="9.140625" style="14"/>
    <col min="905" max="905" width="15.7109375" style="14" customWidth="1"/>
    <col min="906" max="906" width="14.7109375" style="14" customWidth="1"/>
    <col min="907" max="907" width="20.140625" style="14" customWidth="1"/>
    <col min="908" max="1158" width="9.140625" style="14"/>
    <col min="1159" max="1159" width="41.28515625" style="14" customWidth="1"/>
    <col min="1160" max="1160" width="9.140625" style="14"/>
    <col min="1161" max="1161" width="15.7109375" style="14" customWidth="1"/>
    <col min="1162" max="1162" width="14.7109375" style="14" customWidth="1"/>
    <col min="1163" max="1163" width="20.140625" style="14" customWidth="1"/>
    <col min="1164" max="1414" width="9.140625" style="14"/>
    <col min="1415" max="1415" width="41.28515625" style="14" customWidth="1"/>
    <col min="1416" max="1416" width="9.140625" style="14"/>
    <col min="1417" max="1417" width="15.7109375" style="14" customWidth="1"/>
    <col min="1418" max="1418" width="14.7109375" style="14" customWidth="1"/>
    <col min="1419" max="1419" width="20.140625" style="14" customWidth="1"/>
    <col min="1420" max="1670" width="9.140625" style="14"/>
    <col min="1671" max="1671" width="41.28515625" style="14" customWidth="1"/>
    <col min="1672" max="1672" width="9.140625" style="14"/>
    <col min="1673" max="1673" width="15.7109375" style="14" customWidth="1"/>
    <col min="1674" max="1674" width="14.7109375" style="14" customWidth="1"/>
    <col min="1675" max="1675" width="20.140625" style="14" customWidth="1"/>
    <col min="1676" max="1926" width="9.140625" style="14"/>
    <col min="1927" max="1927" width="41.28515625" style="14" customWidth="1"/>
    <col min="1928" max="1928" width="9.140625" style="14"/>
    <col min="1929" max="1929" width="15.7109375" style="14" customWidth="1"/>
    <col min="1930" max="1930" width="14.7109375" style="14" customWidth="1"/>
    <col min="1931" max="1931" width="20.140625" style="14" customWidth="1"/>
    <col min="1932" max="2182" width="9.140625" style="14"/>
    <col min="2183" max="2183" width="41.28515625" style="14" customWidth="1"/>
    <col min="2184" max="2184" width="9.140625" style="14"/>
    <col min="2185" max="2185" width="15.7109375" style="14" customWidth="1"/>
    <col min="2186" max="2186" width="14.7109375" style="14" customWidth="1"/>
    <col min="2187" max="2187" width="20.140625" style="14" customWidth="1"/>
    <col min="2188" max="2438" width="9.140625" style="14"/>
    <col min="2439" max="2439" width="41.28515625" style="14" customWidth="1"/>
    <col min="2440" max="2440" width="9.140625" style="14"/>
    <col min="2441" max="2441" width="15.7109375" style="14" customWidth="1"/>
    <col min="2442" max="2442" width="14.7109375" style="14" customWidth="1"/>
    <col min="2443" max="2443" width="20.140625" style="14" customWidth="1"/>
    <col min="2444" max="2694" width="9.140625" style="14"/>
    <col min="2695" max="2695" width="41.28515625" style="14" customWidth="1"/>
    <col min="2696" max="2696" width="9.140625" style="14"/>
    <col min="2697" max="2697" width="15.7109375" style="14" customWidth="1"/>
    <col min="2698" max="2698" width="14.7109375" style="14" customWidth="1"/>
    <col min="2699" max="2699" width="20.140625" style="14" customWidth="1"/>
    <col min="2700" max="2950" width="9.140625" style="14"/>
    <col min="2951" max="2951" width="41.28515625" style="14" customWidth="1"/>
    <col min="2952" max="2952" width="9.140625" style="14"/>
    <col min="2953" max="2953" width="15.7109375" style="14" customWidth="1"/>
    <col min="2954" max="2954" width="14.7109375" style="14" customWidth="1"/>
    <col min="2955" max="2955" width="20.140625" style="14" customWidth="1"/>
    <col min="2956" max="3206" width="9.140625" style="14"/>
    <col min="3207" max="3207" width="41.28515625" style="14" customWidth="1"/>
    <col min="3208" max="3208" width="9.140625" style="14"/>
    <col min="3209" max="3209" width="15.7109375" style="14" customWidth="1"/>
    <col min="3210" max="3210" width="14.7109375" style="14" customWidth="1"/>
    <col min="3211" max="3211" width="20.140625" style="14" customWidth="1"/>
    <col min="3212" max="3462" width="9.140625" style="14"/>
    <col min="3463" max="3463" width="41.28515625" style="14" customWidth="1"/>
    <col min="3464" max="3464" width="9.140625" style="14"/>
    <col min="3465" max="3465" width="15.7109375" style="14" customWidth="1"/>
    <col min="3466" max="3466" width="14.7109375" style="14" customWidth="1"/>
    <col min="3467" max="3467" width="20.140625" style="14" customWidth="1"/>
    <col min="3468" max="3718" width="9.140625" style="14"/>
    <col min="3719" max="3719" width="41.28515625" style="14" customWidth="1"/>
    <col min="3720" max="3720" width="9.140625" style="14"/>
    <col min="3721" max="3721" width="15.7109375" style="14" customWidth="1"/>
    <col min="3722" max="3722" width="14.7109375" style="14" customWidth="1"/>
    <col min="3723" max="3723" width="20.140625" style="14" customWidth="1"/>
    <col min="3724" max="3974" width="9.140625" style="14"/>
    <col min="3975" max="3975" width="41.28515625" style="14" customWidth="1"/>
    <col min="3976" max="3976" width="9.140625" style="14"/>
    <col min="3977" max="3977" width="15.7109375" style="14" customWidth="1"/>
    <col min="3978" max="3978" width="14.7109375" style="14" customWidth="1"/>
    <col min="3979" max="3979" width="20.140625" style="14" customWidth="1"/>
    <col min="3980" max="4230" width="9.140625" style="14"/>
    <col min="4231" max="4231" width="41.28515625" style="14" customWidth="1"/>
    <col min="4232" max="4232" width="9.140625" style="14"/>
    <col min="4233" max="4233" width="15.7109375" style="14" customWidth="1"/>
    <col min="4234" max="4234" width="14.7109375" style="14" customWidth="1"/>
    <col min="4235" max="4235" width="20.140625" style="14" customWidth="1"/>
    <col min="4236" max="4486" width="9.140625" style="14"/>
    <col min="4487" max="4487" width="41.28515625" style="14" customWidth="1"/>
    <col min="4488" max="4488" width="9.140625" style="14"/>
    <col min="4489" max="4489" width="15.7109375" style="14" customWidth="1"/>
    <col min="4490" max="4490" width="14.7109375" style="14" customWidth="1"/>
    <col min="4491" max="4491" width="20.140625" style="14" customWidth="1"/>
    <col min="4492" max="4742" width="9.140625" style="14"/>
    <col min="4743" max="4743" width="41.28515625" style="14" customWidth="1"/>
    <col min="4744" max="4744" width="9.140625" style="14"/>
    <col min="4745" max="4745" width="15.7109375" style="14" customWidth="1"/>
    <col min="4746" max="4746" width="14.7109375" style="14" customWidth="1"/>
    <col min="4747" max="4747" width="20.140625" style="14" customWidth="1"/>
    <col min="4748" max="4998" width="9.140625" style="14"/>
    <col min="4999" max="4999" width="41.28515625" style="14" customWidth="1"/>
    <col min="5000" max="5000" width="9.140625" style="14"/>
    <col min="5001" max="5001" width="15.7109375" style="14" customWidth="1"/>
    <col min="5002" max="5002" width="14.7109375" style="14" customWidth="1"/>
    <col min="5003" max="5003" width="20.140625" style="14" customWidth="1"/>
    <col min="5004" max="5254" width="9.140625" style="14"/>
    <col min="5255" max="5255" width="41.28515625" style="14" customWidth="1"/>
    <col min="5256" max="5256" width="9.140625" style="14"/>
    <col min="5257" max="5257" width="15.7109375" style="14" customWidth="1"/>
    <col min="5258" max="5258" width="14.7109375" style="14" customWidth="1"/>
    <col min="5259" max="5259" width="20.140625" style="14" customWidth="1"/>
    <col min="5260" max="5510" width="9.140625" style="14"/>
    <col min="5511" max="5511" width="41.28515625" style="14" customWidth="1"/>
    <col min="5512" max="5512" width="9.140625" style="14"/>
    <col min="5513" max="5513" width="15.7109375" style="14" customWidth="1"/>
    <col min="5514" max="5514" width="14.7109375" style="14" customWidth="1"/>
    <col min="5515" max="5515" width="20.140625" style="14" customWidth="1"/>
    <col min="5516" max="5766" width="9.140625" style="14"/>
    <col min="5767" max="5767" width="41.28515625" style="14" customWidth="1"/>
    <col min="5768" max="5768" width="9.140625" style="14"/>
    <col min="5769" max="5769" width="15.7109375" style="14" customWidth="1"/>
    <col min="5770" max="5770" width="14.7109375" style="14" customWidth="1"/>
    <col min="5771" max="5771" width="20.140625" style="14" customWidth="1"/>
    <col min="5772" max="6022" width="9.140625" style="14"/>
    <col min="6023" max="6023" width="41.28515625" style="14" customWidth="1"/>
    <col min="6024" max="6024" width="9.140625" style="14"/>
    <col min="6025" max="6025" width="15.7109375" style="14" customWidth="1"/>
    <col min="6026" max="6026" width="14.7109375" style="14" customWidth="1"/>
    <col min="6027" max="6027" width="20.140625" style="14" customWidth="1"/>
    <col min="6028" max="6278" width="9.140625" style="14"/>
    <col min="6279" max="6279" width="41.28515625" style="14" customWidth="1"/>
    <col min="6280" max="6280" width="9.140625" style="14"/>
    <col min="6281" max="6281" width="15.7109375" style="14" customWidth="1"/>
    <col min="6282" max="6282" width="14.7109375" style="14" customWidth="1"/>
    <col min="6283" max="6283" width="20.140625" style="14" customWidth="1"/>
    <col min="6284" max="6534" width="9.140625" style="14"/>
    <col min="6535" max="6535" width="41.28515625" style="14" customWidth="1"/>
    <col min="6536" max="6536" width="9.140625" style="14"/>
    <col min="6537" max="6537" width="15.7109375" style="14" customWidth="1"/>
    <col min="6538" max="6538" width="14.7109375" style="14" customWidth="1"/>
    <col min="6539" max="6539" width="20.140625" style="14" customWidth="1"/>
    <col min="6540" max="6790" width="9.140625" style="14"/>
    <col min="6791" max="6791" width="41.28515625" style="14" customWidth="1"/>
    <col min="6792" max="6792" width="9.140625" style="14"/>
    <col min="6793" max="6793" width="15.7109375" style="14" customWidth="1"/>
    <col min="6794" max="6794" width="14.7109375" style="14" customWidth="1"/>
    <col min="6795" max="6795" width="20.140625" style="14" customWidth="1"/>
    <col min="6796" max="7046" width="9.140625" style="14"/>
    <col min="7047" max="7047" width="41.28515625" style="14" customWidth="1"/>
    <col min="7048" max="7048" width="9.140625" style="14"/>
    <col min="7049" max="7049" width="15.7109375" style="14" customWidth="1"/>
    <col min="7050" max="7050" width="14.7109375" style="14" customWidth="1"/>
    <col min="7051" max="7051" width="20.140625" style="14" customWidth="1"/>
    <col min="7052" max="7302" width="9.140625" style="14"/>
    <col min="7303" max="7303" width="41.28515625" style="14" customWidth="1"/>
    <col min="7304" max="7304" width="9.140625" style="14"/>
    <col min="7305" max="7305" width="15.7109375" style="14" customWidth="1"/>
    <col min="7306" max="7306" width="14.7109375" style="14" customWidth="1"/>
    <col min="7307" max="7307" width="20.140625" style="14" customWidth="1"/>
    <col min="7308" max="7558" width="9.140625" style="14"/>
    <col min="7559" max="7559" width="41.28515625" style="14" customWidth="1"/>
    <col min="7560" max="7560" width="9.140625" style="14"/>
    <col min="7561" max="7561" width="15.7109375" style="14" customWidth="1"/>
    <col min="7562" max="7562" width="14.7109375" style="14" customWidth="1"/>
    <col min="7563" max="7563" width="20.140625" style="14" customWidth="1"/>
    <col min="7564" max="7814" width="9.140625" style="14"/>
    <col min="7815" max="7815" width="41.28515625" style="14" customWidth="1"/>
    <col min="7816" max="7816" width="9.140625" style="14"/>
    <col min="7817" max="7817" width="15.7109375" style="14" customWidth="1"/>
    <col min="7818" max="7818" width="14.7109375" style="14" customWidth="1"/>
    <col min="7819" max="7819" width="20.140625" style="14" customWidth="1"/>
    <col min="7820" max="8070" width="9.140625" style="14"/>
    <col min="8071" max="8071" width="41.28515625" style="14" customWidth="1"/>
    <col min="8072" max="8072" width="9.140625" style="14"/>
    <col min="8073" max="8073" width="15.7109375" style="14" customWidth="1"/>
    <col min="8074" max="8074" width="14.7109375" style="14" customWidth="1"/>
    <col min="8075" max="8075" width="20.140625" style="14" customWidth="1"/>
    <col min="8076" max="8326" width="9.140625" style="14"/>
    <col min="8327" max="8327" width="41.28515625" style="14" customWidth="1"/>
    <col min="8328" max="8328" width="9.140625" style="14"/>
    <col min="8329" max="8329" width="15.7109375" style="14" customWidth="1"/>
    <col min="8330" max="8330" width="14.7109375" style="14" customWidth="1"/>
    <col min="8331" max="8331" width="20.140625" style="14" customWidth="1"/>
    <col min="8332" max="8582" width="9.140625" style="14"/>
    <col min="8583" max="8583" width="41.28515625" style="14" customWidth="1"/>
    <col min="8584" max="8584" width="9.140625" style="14"/>
    <col min="8585" max="8585" width="15.7109375" style="14" customWidth="1"/>
    <col min="8586" max="8586" width="14.7109375" style="14" customWidth="1"/>
    <col min="8587" max="8587" width="20.140625" style="14" customWidth="1"/>
    <col min="8588" max="8838" width="9.140625" style="14"/>
    <col min="8839" max="8839" width="41.28515625" style="14" customWidth="1"/>
    <col min="8840" max="8840" width="9.140625" style="14"/>
    <col min="8841" max="8841" width="15.7109375" style="14" customWidth="1"/>
    <col min="8842" max="8842" width="14.7109375" style="14" customWidth="1"/>
    <col min="8843" max="8843" width="20.140625" style="14" customWidth="1"/>
    <col min="8844" max="9094" width="9.140625" style="14"/>
    <col min="9095" max="9095" width="41.28515625" style="14" customWidth="1"/>
    <col min="9096" max="9096" width="9.140625" style="14"/>
    <col min="9097" max="9097" width="15.7109375" style="14" customWidth="1"/>
    <col min="9098" max="9098" width="14.7109375" style="14" customWidth="1"/>
    <col min="9099" max="9099" width="20.140625" style="14" customWidth="1"/>
    <col min="9100" max="9350" width="9.140625" style="14"/>
    <col min="9351" max="9351" width="41.28515625" style="14" customWidth="1"/>
    <col min="9352" max="9352" width="9.140625" style="14"/>
    <col min="9353" max="9353" width="15.7109375" style="14" customWidth="1"/>
    <col min="9354" max="9354" width="14.7109375" style="14" customWidth="1"/>
    <col min="9355" max="9355" width="20.140625" style="14" customWidth="1"/>
    <col min="9356" max="9606" width="9.140625" style="14"/>
    <col min="9607" max="9607" width="41.28515625" style="14" customWidth="1"/>
    <col min="9608" max="9608" width="9.140625" style="14"/>
    <col min="9609" max="9609" width="15.7109375" style="14" customWidth="1"/>
    <col min="9610" max="9610" width="14.7109375" style="14" customWidth="1"/>
    <col min="9611" max="9611" width="20.140625" style="14" customWidth="1"/>
    <col min="9612" max="9862" width="9.140625" style="14"/>
    <col min="9863" max="9863" width="41.28515625" style="14" customWidth="1"/>
    <col min="9864" max="9864" width="9.140625" style="14"/>
    <col min="9865" max="9865" width="15.7109375" style="14" customWidth="1"/>
    <col min="9866" max="9866" width="14.7109375" style="14" customWidth="1"/>
    <col min="9867" max="9867" width="20.140625" style="14" customWidth="1"/>
    <col min="9868" max="10118" width="9.140625" style="14"/>
    <col min="10119" max="10119" width="41.28515625" style="14" customWidth="1"/>
    <col min="10120" max="10120" width="9.140625" style="14"/>
    <col min="10121" max="10121" width="15.7109375" style="14" customWidth="1"/>
    <col min="10122" max="10122" width="14.7109375" style="14" customWidth="1"/>
    <col min="10123" max="10123" width="20.140625" style="14" customWidth="1"/>
    <col min="10124" max="10374" width="9.140625" style="14"/>
    <col min="10375" max="10375" width="41.28515625" style="14" customWidth="1"/>
    <col min="10376" max="10376" width="9.140625" style="14"/>
    <col min="10377" max="10377" width="15.7109375" style="14" customWidth="1"/>
    <col min="10378" max="10378" width="14.7109375" style="14" customWidth="1"/>
    <col min="10379" max="10379" width="20.140625" style="14" customWidth="1"/>
    <col min="10380" max="10630" width="9.140625" style="14"/>
    <col min="10631" max="10631" width="41.28515625" style="14" customWidth="1"/>
    <col min="10632" max="10632" width="9.140625" style="14"/>
    <col min="10633" max="10633" width="15.7109375" style="14" customWidth="1"/>
    <col min="10634" max="10634" width="14.7109375" style="14" customWidth="1"/>
    <col min="10635" max="10635" width="20.140625" style="14" customWidth="1"/>
    <col min="10636" max="10886" width="9.140625" style="14"/>
    <col min="10887" max="10887" width="41.28515625" style="14" customWidth="1"/>
    <col min="10888" max="10888" width="9.140625" style="14"/>
    <col min="10889" max="10889" width="15.7109375" style="14" customWidth="1"/>
    <col min="10890" max="10890" width="14.7109375" style="14" customWidth="1"/>
    <col min="10891" max="10891" width="20.140625" style="14" customWidth="1"/>
    <col min="10892" max="11142" width="9.140625" style="14"/>
    <col min="11143" max="11143" width="41.28515625" style="14" customWidth="1"/>
    <col min="11144" max="11144" width="9.140625" style="14"/>
    <col min="11145" max="11145" width="15.7109375" style="14" customWidth="1"/>
    <col min="11146" max="11146" width="14.7109375" style="14" customWidth="1"/>
    <col min="11147" max="11147" width="20.140625" style="14" customWidth="1"/>
    <col min="11148" max="11398" width="9.140625" style="14"/>
    <col min="11399" max="11399" width="41.28515625" style="14" customWidth="1"/>
    <col min="11400" max="11400" width="9.140625" style="14"/>
    <col min="11401" max="11401" width="15.7109375" style="14" customWidth="1"/>
    <col min="11402" max="11402" width="14.7109375" style="14" customWidth="1"/>
    <col min="11403" max="11403" width="20.140625" style="14" customWidth="1"/>
    <col min="11404" max="11654" width="9.140625" style="14"/>
    <col min="11655" max="11655" width="41.28515625" style="14" customWidth="1"/>
    <col min="11656" max="11656" width="9.140625" style="14"/>
    <col min="11657" max="11657" width="15.7109375" style="14" customWidth="1"/>
    <col min="11658" max="11658" width="14.7109375" style="14" customWidth="1"/>
    <col min="11659" max="11659" width="20.140625" style="14" customWidth="1"/>
    <col min="11660" max="11910" width="9.140625" style="14"/>
    <col min="11911" max="11911" width="41.28515625" style="14" customWidth="1"/>
    <col min="11912" max="11912" width="9.140625" style="14"/>
    <col min="11913" max="11913" width="15.7109375" style="14" customWidth="1"/>
    <col min="11914" max="11914" width="14.7109375" style="14" customWidth="1"/>
    <col min="11915" max="11915" width="20.140625" style="14" customWidth="1"/>
    <col min="11916" max="12166" width="9.140625" style="14"/>
    <col min="12167" max="12167" width="41.28515625" style="14" customWidth="1"/>
    <col min="12168" max="12168" width="9.140625" style="14"/>
    <col min="12169" max="12169" width="15.7109375" style="14" customWidth="1"/>
    <col min="12170" max="12170" width="14.7109375" style="14" customWidth="1"/>
    <col min="12171" max="12171" width="20.140625" style="14" customWidth="1"/>
    <col min="12172" max="12422" width="9.140625" style="14"/>
    <col min="12423" max="12423" width="41.28515625" style="14" customWidth="1"/>
    <col min="12424" max="12424" width="9.140625" style="14"/>
    <col min="12425" max="12425" width="15.7109375" style="14" customWidth="1"/>
    <col min="12426" max="12426" width="14.7109375" style="14" customWidth="1"/>
    <col min="12427" max="12427" width="20.140625" style="14" customWidth="1"/>
    <col min="12428" max="12678" width="9.140625" style="14"/>
    <col min="12679" max="12679" width="41.28515625" style="14" customWidth="1"/>
    <col min="12680" max="12680" width="9.140625" style="14"/>
    <col min="12681" max="12681" width="15.7109375" style="14" customWidth="1"/>
    <col min="12682" max="12682" width="14.7109375" style="14" customWidth="1"/>
    <col min="12683" max="12683" width="20.140625" style="14" customWidth="1"/>
    <col min="12684" max="12934" width="9.140625" style="14"/>
    <col min="12935" max="12935" width="41.28515625" style="14" customWidth="1"/>
    <col min="12936" max="12936" width="9.140625" style="14"/>
    <col min="12937" max="12937" width="15.7109375" style="14" customWidth="1"/>
    <col min="12938" max="12938" width="14.7109375" style="14" customWidth="1"/>
    <col min="12939" max="12939" width="20.140625" style="14" customWidth="1"/>
    <col min="12940" max="13190" width="9.140625" style="14"/>
    <col min="13191" max="13191" width="41.28515625" style="14" customWidth="1"/>
    <col min="13192" max="13192" width="9.140625" style="14"/>
    <col min="13193" max="13193" width="15.7109375" style="14" customWidth="1"/>
    <col min="13194" max="13194" width="14.7109375" style="14" customWidth="1"/>
    <col min="13195" max="13195" width="20.140625" style="14" customWidth="1"/>
    <col min="13196" max="13446" width="9.140625" style="14"/>
    <col min="13447" max="13447" width="41.28515625" style="14" customWidth="1"/>
    <col min="13448" max="13448" width="9.140625" style="14"/>
    <col min="13449" max="13449" width="15.7109375" style="14" customWidth="1"/>
    <col min="13450" max="13450" width="14.7109375" style="14" customWidth="1"/>
    <col min="13451" max="13451" width="20.140625" style="14" customWidth="1"/>
    <col min="13452" max="13702" width="9.140625" style="14"/>
    <col min="13703" max="13703" width="41.28515625" style="14" customWidth="1"/>
    <col min="13704" max="13704" width="9.140625" style="14"/>
    <col min="13705" max="13705" width="15.7109375" style="14" customWidth="1"/>
    <col min="13706" max="13706" width="14.7109375" style="14" customWidth="1"/>
    <col min="13707" max="13707" width="20.140625" style="14" customWidth="1"/>
    <col min="13708" max="13958" width="9.140625" style="14"/>
    <col min="13959" max="13959" width="41.28515625" style="14" customWidth="1"/>
    <col min="13960" max="13960" width="9.140625" style="14"/>
    <col min="13961" max="13961" width="15.7109375" style="14" customWidth="1"/>
    <col min="13962" max="13962" width="14.7109375" style="14" customWidth="1"/>
    <col min="13963" max="13963" width="20.140625" style="14" customWidth="1"/>
    <col min="13964" max="14214" width="9.140625" style="14"/>
    <col min="14215" max="14215" width="41.28515625" style="14" customWidth="1"/>
    <col min="14216" max="14216" width="9.140625" style="14"/>
    <col min="14217" max="14217" width="15.7109375" style="14" customWidth="1"/>
    <col min="14218" max="14218" width="14.7109375" style="14" customWidth="1"/>
    <col min="14219" max="14219" width="20.140625" style="14" customWidth="1"/>
    <col min="14220" max="14470" width="9.140625" style="14"/>
    <col min="14471" max="14471" width="41.28515625" style="14" customWidth="1"/>
    <col min="14472" max="14472" width="9.140625" style="14"/>
    <col min="14473" max="14473" width="15.7109375" style="14" customWidth="1"/>
    <col min="14474" max="14474" width="14.7109375" style="14" customWidth="1"/>
    <col min="14475" max="14475" width="20.140625" style="14" customWidth="1"/>
    <col min="14476" max="14726" width="9.140625" style="14"/>
    <col min="14727" max="14727" width="41.28515625" style="14" customWidth="1"/>
    <col min="14728" max="14728" width="9.140625" style="14"/>
    <col min="14729" max="14729" width="15.7109375" style="14" customWidth="1"/>
    <col min="14730" max="14730" width="14.7109375" style="14" customWidth="1"/>
    <col min="14731" max="14731" width="20.140625" style="14" customWidth="1"/>
    <col min="14732" max="14982" width="9.140625" style="14"/>
    <col min="14983" max="14983" width="41.28515625" style="14" customWidth="1"/>
    <col min="14984" max="14984" width="9.140625" style="14"/>
    <col min="14985" max="14985" width="15.7109375" style="14" customWidth="1"/>
    <col min="14986" max="14986" width="14.7109375" style="14" customWidth="1"/>
    <col min="14987" max="14987" width="20.140625" style="14" customWidth="1"/>
    <col min="14988" max="15238" width="9.140625" style="14"/>
    <col min="15239" max="15239" width="41.28515625" style="14" customWidth="1"/>
    <col min="15240" max="15240" width="9.140625" style="14"/>
    <col min="15241" max="15241" width="15.7109375" style="14" customWidth="1"/>
    <col min="15242" max="15242" width="14.7109375" style="14" customWidth="1"/>
    <col min="15243" max="15243" width="20.140625" style="14" customWidth="1"/>
    <col min="15244" max="15494" width="9.140625" style="14"/>
    <col min="15495" max="15495" width="41.28515625" style="14" customWidth="1"/>
    <col min="15496" max="15496" width="9.140625" style="14"/>
    <col min="15497" max="15497" width="15.7109375" style="14" customWidth="1"/>
    <col min="15498" max="15498" width="14.7109375" style="14" customWidth="1"/>
    <col min="15499" max="15499" width="20.140625" style="14" customWidth="1"/>
    <col min="15500" max="15750" width="9.140625" style="14"/>
    <col min="15751" max="15751" width="41.28515625" style="14" customWidth="1"/>
    <col min="15752" max="15752" width="9.140625" style="14"/>
    <col min="15753" max="15753" width="15.7109375" style="14" customWidth="1"/>
    <col min="15754" max="15754" width="14.7109375" style="14" customWidth="1"/>
    <col min="15755" max="15755" width="20.140625" style="14" customWidth="1"/>
    <col min="15756" max="16006" width="9.140625" style="14"/>
    <col min="16007" max="16007" width="41.28515625" style="14" customWidth="1"/>
    <col min="16008" max="16008" width="9.140625" style="14"/>
    <col min="16009" max="16009" width="15.7109375" style="14" customWidth="1"/>
    <col min="16010" max="16010" width="14.7109375" style="14" customWidth="1"/>
    <col min="16011" max="16011" width="20.140625" style="14" customWidth="1"/>
    <col min="16012" max="16331" width="9.140625" style="14"/>
    <col min="16332" max="16370" width="9.140625" style="14" customWidth="1"/>
    <col min="16371" max="16384" width="9.140625" style="14"/>
  </cols>
  <sheetData>
    <row r="1" spans="1:9" s="11" customFormat="1" ht="60.75" customHeight="1" x14ac:dyDescent="0.25">
      <c r="A1" s="54"/>
      <c r="B1" s="54"/>
      <c r="C1" s="54"/>
      <c r="D1" s="54"/>
      <c r="E1" s="54"/>
      <c r="F1" s="54"/>
      <c r="G1" s="54"/>
      <c r="H1" s="54"/>
      <c r="I1" s="54"/>
    </row>
    <row r="2" spans="1:9" s="11" customForma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9" s="11" customFormat="1" ht="48.75" customHeight="1" x14ac:dyDescent="0.25">
      <c r="A3" s="12" t="s">
        <v>134</v>
      </c>
      <c r="B3" s="53" t="s">
        <v>143</v>
      </c>
      <c r="C3" s="53"/>
      <c r="D3" s="53"/>
      <c r="E3" s="53"/>
      <c r="F3" s="53"/>
      <c r="G3" s="53"/>
      <c r="H3" s="53"/>
      <c r="I3" s="53"/>
    </row>
    <row r="4" spans="1:9" s="13" customFormat="1" x14ac:dyDescent="0.25">
      <c r="A4" s="42" t="s">
        <v>158</v>
      </c>
    </row>
    <row r="5" spans="1:9" s="44" customFormat="1" ht="16.5" thickBot="1" x14ac:dyDescent="0.3">
      <c r="A5" s="43" t="s">
        <v>157</v>
      </c>
    </row>
    <row r="6" spans="1:9" ht="87" customHeight="1" x14ac:dyDescent="0.25">
      <c r="A6" s="15" t="s">
        <v>125</v>
      </c>
      <c r="B6" s="16" t="s">
        <v>124</v>
      </c>
      <c r="C6" s="15" t="s">
        <v>37</v>
      </c>
      <c r="D6" s="15" t="s">
        <v>148</v>
      </c>
      <c r="E6" s="15" t="s">
        <v>149</v>
      </c>
      <c r="F6" s="15" t="s">
        <v>129</v>
      </c>
      <c r="G6" s="15" t="s">
        <v>130</v>
      </c>
      <c r="H6" s="15" t="s">
        <v>38</v>
      </c>
      <c r="I6" s="15" t="s">
        <v>131</v>
      </c>
    </row>
    <row r="7" spans="1:9" ht="16.5" customHeight="1" thickBot="1" x14ac:dyDescent="0.3">
      <c r="A7" s="17">
        <v>1</v>
      </c>
      <c r="B7" s="18">
        <v>2</v>
      </c>
      <c r="C7" s="17">
        <v>3</v>
      </c>
      <c r="D7" s="17">
        <v>4</v>
      </c>
      <c r="E7" s="17">
        <v>5</v>
      </c>
      <c r="F7" s="17">
        <v>6</v>
      </c>
      <c r="G7" s="17" t="s">
        <v>128</v>
      </c>
      <c r="H7" s="17" t="s">
        <v>127</v>
      </c>
      <c r="I7" s="17" t="s">
        <v>126</v>
      </c>
    </row>
    <row r="8" spans="1:9" s="22" customFormat="1" ht="16.5" thickBot="1" x14ac:dyDescent="0.3">
      <c r="A8" s="19" t="s">
        <v>135</v>
      </c>
      <c r="B8" s="20"/>
      <c r="C8" s="21">
        <f>C9+C13+C21+C29+C34+C40+C44+C53</f>
        <v>255371</v>
      </c>
      <c r="D8" s="21">
        <f>D9+D13+D21+D29+D34+D40+D44+D53</f>
        <v>15100</v>
      </c>
      <c r="E8" s="21">
        <f>E9+E13+E21+E29+E34+E40+E44+E53</f>
        <v>74521</v>
      </c>
      <c r="F8" s="21">
        <f>F9+F13+F21+F29+F34+F40+F44+F53</f>
        <v>2157</v>
      </c>
      <c r="G8" s="37">
        <f>D8/C8</f>
        <v>5.9129658418536166E-2</v>
      </c>
      <c r="H8" s="37">
        <f>E8/C8</f>
        <v>0.29181465397402212</v>
      </c>
      <c r="I8" s="37">
        <f>F8/C8</f>
        <v>8.4465346495882464E-3</v>
      </c>
    </row>
    <row r="9" spans="1:9" s="22" customFormat="1" x14ac:dyDescent="0.25">
      <c r="A9" s="23" t="s">
        <v>136</v>
      </c>
      <c r="B9" s="24"/>
      <c r="C9" s="25">
        <f>SUM(C10:C12)</f>
        <v>107628</v>
      </c>
      <c r="D9" s="25">
        <f t="shared" ref="D9:F9" si="0">SUM(D10:D12)</f>
        <v>5513</v>
      </c>
      <c r="E9" s="25">
        <f t="shared" si="0"/>
        <v>40130</v>
      </c>
      <c r="F9" s="25">
        <f t="shared" si="0"/>
        <v>1220</v>
      </c>
      <c r="G9" s="38">
        <f t="shared" ref="G9:G52" si="1">D9/C9</f>
        <v>5.1222730144572043E-2</v>
      </c>
      <c r="H9" s="38">
        <f t="shared" ref="H9:H52" si="2">E9/C9</f>
        <v>0.37285836399449956</v>
      </c>
      <c r="I9" s="38">
        <f t="shared" ref="I9:I52" si="3">F9/C9</f>
        <v>1.1335340246032631E-2</v>
      </c>
    </row>
    <row r="10" spans="1:9" x14ac:dyDescent="0.25">
      <c r="A10" s="26" t="s">
        <v>0</v>
      </c>
      <c r="B10" s="27" t="s">
        <v>85</v>
      </c>
      <c r="C10" s="28">
        <v>13405</v>
      </c>
      <c r="D10" s="28">
        <v>20</v>
      </c>
      <c r="E10" s="28">
        <v>4310</v>
      </c>
      <c r="F10" s="28">
        <v>12</v>
      </c>
      <c r="G10" s="39">
        <f t="shared" si="1"/>
        <v>1.4919806042521448E-3</v>
      </c>
      <c r="H10" s="39">
        <f t="shared" si="2"/>
        <v>0.32152182021633718</v>
      </c>
      <c r="I10" s="39">
        <f t="shared" si="3"/>
        <v>8.9518836255128684E-4</v>
      </c>
    </row>
    <row r="11" spans="1:9" x14ac:dyDescent="0.25">
      <c r="A11" s="26" t="s">
        <v>1</v>
      </c>
      <c r="B11" s="27" t="s">
        <v>86</v>
      </c>
      <c r="C11" s="29">
        <v>40028</v>
      </c>
      <c r="D11" s="29">
        <v>2237</v>
      </c>
      <c r="E11" s="29">
        <v>18010</v>
      </c>
      <c r="F11" s="29">
        <v>563</v>
      </c>
      <c r="G11" s="39">
        <f t="shared" si="1"/>
        <v>5.5885879884081141E-2</v>
      </c>
      <c r="H11" s="39">
        <f t="shared" si="2"/>
        <v>0.44993504546817226</v>
      </c>
      <c r="I11" s="39">
        <f t="shared" si="3"/>
        <v>1.4065154391925652E-2</v>
      </c>
    </row>
    <row r="12" spans="1:9" ht="16.5" thickBot="1" x14ac:dyDescent="0.3">
      <c r="A12" s="30" t="s">
        <v>2</v>
      </c>
      <c r="B12" s="31" t="s">
        <v>87</v>
      </c>
      <c r="C12" s="32">
        <v>54195</v>
      </c>
      <c r="D12" s="32">
        <v>3256</v>
      </c>
      <c r="E12" s="32">
        <v>17810</v>
      </c>
      <c r="F12" s="32">
        <v>645</v>
      </c>
      <c r="G12" s="40">
        <f t="shared" si="1"/>
        <v>6.0079343112833285E-2</v>
      </c>
      <c r="H12" s="40">
        <f t="shared" si="2"/>
        <v>0.32862810222345235</v>
      </c>
      <c r="I12" s="40">
        <f t="shared" si="3"/>
        <v>1.190146692499308E-2</v>
      </c>
    </row>
    <row r="13" spans="1:9" s="22" customFormat="1" x14ac:dyDescent="0.25">
      <c r="A13" s="23" t="s">
        <v>137</v>
      </c>
      <c r="B13" s="24"/>
      <c r="C13" s="33">
        <f>SUM(C14:C20)</f>
        <v>71070</v>
      </c>
      <c r="D13" s="33">
        <f t="shared" ref="D13:F13" si="4">SUM(D14:D20)</f>
        <v>6380</v>
      </c>
      <c r="E13" s="33">
        <f t="shared" si="4"/>
        <v>15151</v>
      </c>
      <c r="F13" s="33">
        <f t="shared" si="4"/>
        <v>678</v>
      </c>
      <c r="G13" s="38">
        <f t="shared" si="1"/>
        <v>8.9770648656254393E-2</v>
      </c>
      <c r="H13" s="38">
        <f t="shared" si="2"/>
        <v>0.21318418460672575</v>
      </c>
      <c r="I13" s="38">
        <f t="shared" si="3"/>
        <v>9.5398902490502323E-3</v>
      </c>
    </row>
    <row r="14" spans="1:9" x14ac:dyDescent="0.25">
      <c r="A14" s="26" t="s">
        <v>3</v>
      </c>
      <c r="B14" s="27" t="s">
        <v>88</v>
      </c>
      <c r="C14" s="28">
        <v>15819</v>
      </c>
      <c r="D14" s="28">
        <v>1672</v>
      </c>
      <c r="E14" s="28">
        <v>3631</v>
      </c>
      <c r="F14" s="28">
        <v>146</v>
      </c>
      <c r="G14" s="39">
        <f t="shared" si="1"/>
        <v>0.1056956824072318</v>
      </c>
      <c r="H14" s="39">
        <f t="shared" si="2"/>
        <v>0.22953410455781023</v>
      </c>
      <c r="I14" s="39">
        <f t="shared" si="3"/>
        <v>9.2294076743156955E-3</v>
      </c>
    </row>
    <row r="15" spans="1:9" x14ac:dyDescent="0.25">
      <c r="A15" s="26" t="s">
        <v>4</v>
      </c>
      <c r="B15" s="27" t="s">
        <v>89</v>
      </c>
      <c r="C15" s="29">
        <v>9586</v>
      </c>
      <c r="D15" s="29">
        <v>980</v>
      </c>
      <c r="E15" s="29">
        <v>1818</v>
      </c>
      <c r="F15" s="29">
        <v>80</v>
      </c>
      <c r="G15" s="39">
        <f t="shared" si="1"/>
        <v>0.10223242228249531</v>
      </c>
      <c r="H15" s="39">
        <f t="shared" si="2"/>
        <v>0.18965157521385353</v>
      </c>
      <c r="I15" s="39">
        <f t="shared" si="3"/>
        <v>8.3455038597955358E-3</v>
      </c>
    </row>
    <row r="16" spans="1:9" x14ac:dyDescent="0.25">
      <c r="A16" s="26" t="s">
        <v>5</v>
      </c>
      <c r="B16" s="27" t="s">
        <v>90</v>
      </c>
      <c r="C16" s="29">
        <v>6698</v>
      </c>
      <c r="D16" s="29">
        <v>511</v>
      </c>
      <c r="E16" s="29">
        <v>1115</v>
      </c>
      <c r="F16" s="29">
        <v>83</v>
      </c>
      <c r="G16" s="39">
        <f t="shared" si="1"/>
        <v>7.6291430277694833E-2</v>
      </c>
      <c r="H16" s="39">
        <f t="shared" si="2"/>
        <v>0.16646760226933413</v>
      </c>
      <c r="I16" s="39">
        <f t="shared" si="3"/>
        <v>1.2391758733950433E-2</v>
      </c>
    </row>
    <row r="17" spans="1:9" x14ac:dyDescent="0.25">
      <c r="A17" s="26" t="s">
        <v>6</v>
      </c>
      <c r="B17" s="27" t="s">
        <v>91</v>
      </c>
      <c r="C17" s="29">
        <v>12592</v>
      </c>
      <c r="D17" s="29">
        <v>840</v>
      </c>
      <c r="E17" s="29">
        <v>3706</v>
      </c>
      <c r="F17" s="29">
        <v>129</v>
      </c>
      <c r="G17" s="39">
        <f t="shared" si="1"/>
        <v>6.6709021601016522E-2</v>
      </c>
      <c r="H17" s="39">
        <f t="shared" si="2"/>
        <v>0.29431385006353239</v>
      </c>
      <c r="I17" s="39">
        <f t="shared" si="3"/>
        <v>1.0244599745870393E-2</v>
      </c>
    </row>
    <row r="18" spans="1:9" x14ac:dyDescent="0.25">
      <c r="A18" s="26" t="s">
        <v>7</v>
      </c>
      <c r="B18" s="27" t="s">
        <v>92</v>
      </c>
      <c r="C18" s="29">
        <v>8657</v>
      </c>
      <c r="D18" s="29">
        <v>929</v>
      </c>
      <c r="E18" s="29">
        <v>1459</v>
      </c>
      <c r="F18" s="29">
        <v>85</v>
      </c>
      <c r="G18" s="39">
        <f t="shared" si="1"/>
        <v>0.10731200184821532</v>
      </c>
      <c r="H18" s="39">
        <f t="shared" si="2"/>
        <v>0.16853413422663741</v>
      </c>
      <c r="I18" s="39">
        <f t="shared" si="3"/>
        <v>9.8186438720110885E-3</v>
      </c>
    </row>
    <row r="19" spans="1:9" x14ac:dyDescent="0.25">
      <c r="A19" s="26" t="s">
        <v>8</v>
      </c>
      <c r="B19" s="27" t="s">
        <v>93</v>
      </c>
      <c r="C19" s="29">
        <v>10681</v>
      </c>
      <c r="D19" s="29">
        <v>861</v>
      </c>
      <c r="E19" s="29">
        <v>2024</v>
      </c>
      <c r="F19" s="29">
        <v>103</v>
      </c>
      <c r="G19" s="39">
        <f t="shared" si="1"/>
        <v>8.0610429735043537E-2</v>
      </c>
      <c r="H19" s="39">
        <f t="shared" si="2"/>
        <v>0.18949536560247168</v>
      </c>
      <c r="I19" s="39">
        <f t="shared" si="3"/>
        <v>9.6432918266079956E-3</v>
      </c>
    </row>
    <row r="20" spans="1:9" ht="16.5" thickBot="1" x14ac:dyDescent="0.3">
      <c r="A20" s="30" t="s">
        <v>9</v>
      </c>
      <c r="B20" s="31" t="s">
        <v>94</v>
      </c>
      <c r="C20" s="32">
        <v>7037</v>
      </c>
      <c r="D20" s="32">
        <v>587</v>
      </c>
      <c r="E20" s="32">
        <v>1398</v>
      </c>
      <c r="F20" s="32">
        <v>52</v>
      </c>
      <c r="G20" s="40">
        <f t="shared" si="1"/>
        <v>8.3416228506465823E-2</v>
      </c>
      <c r="H20" s="40">
        <f t="shared" si="2"/>
        <v>0.19866420349580788</v>
      </c>
      <c r="I20" s="40">
        <f t="shared" si="3"/>
        <v>7.3895125763819812E-3</v>
      </c>
    </row>
    <row r="21" spans="1:9" s="22" customFormat="1" x14ac:dyDescent="0.25">
      <c r="A21" s="23" t="s">
        <v>138</v>
      </c>
      <c r="B21" s="24"/>
      <c r="C21" s="33">
        <f>SUM(C22:C28)</f>
        <v>25460</v>
      </c>
      <c r="D21" s="33">
        <f t="shared" ref="D21:F21" si="5">SUM(D22:D28)</f>
        <v>1754</v>
      </c>
      <c r="E21" s="33">
        <f t="shared" si="5"/>
        <v>5890</v>
      </c>
      <c r="F21" s="33">
        <f t="shared" si="5"/>
        <v>177</v>
      </c>
      <c r="G21" s="38">
        <f t="shared" si="1"/>
        <v>6.8892380204241946E-2</v>
      </c>
      <c r="H21" s="38">
        <f t="shared" si="2"/>
        <v>0.23134328358208955</v>
      </c>
      <c r="I21" s="38">
        <f t="shared" si="3"/>
        <v>6.9520816967792616E-3</v>
      </c>
    </row>
    <row r="22" spans="1:9" x14ac:dyDescent="0.25">
      <c r="A22" s="26" t="s">
        <v>11</v>
      </c>
      <c r="B22" s="27" t="s">
        <v>96</v>
      </c>
      <c r="C22" s="34">
        <v>2493</v>
      </c>
      <c r="D22" s="34">
        <v>278</v>
      </c>
      <c r="E22" s="34">
        <v>325</v>
      </c>
      <c r="F22" s="34">
        <v>44</v>
      </c>
      <c r="G22" s="41">
        <f t="shared" si="1"/>
        <v>0.11151223425591657</v>
      </c>
      <c r="H22" s="41">
        <f t="shared" si="2"/>
        <v>0.13036502206177297</v>
      </c>
      <c r="I22" s="41">
        <f t="shared" si="3"/>
        <v>1.7649418371440032E-2</v>
      </c>
    </row>
    <row r="23" spans="1:9" x14ac:dyDescent="0.25">
      <c r="A23" s="26" t="s">
        <v>12</v>
      </c>
      <c r="B23" s="27" t="s">
        <v>97</v>
      </c>
      <c r="C23" s="29">
        <v>2962</v>
      </c>
      <c r="D23" s="29">
        <v>232</v>
      </c>
      <c r="E23" s="29">
        <v>434</v>
      </c>
      <c r="F23" s="29">
        <v>29</v>
      </c>
      <c r="G23" s="39">
        <f t="shared" si="1"/>
        <v>7.832545577312626E-2</v>
      </c>
      <c r="H23" s="39">
        <f t="shared" si="2"/>
        <v>0.14652261985145174</v>
      </c>
      <c r="I23" s="39">
        <f t="shared" si="3"/>
        <v>9.7906819716407825E-3</v>
      </c>
    </row>
    <row r="24" spans="1:9" x14ac:dyDescent="0.25">
      <c r="A24" s="26" t="s">
        <v>13</v>
      </c>
      <c r="B24" s="27" t="s">
        <v>98</v>
      </c>
      <c r="C24" s="29">
        <v>2428</v>
      </c>
      <c r="D24" s="29">
        <v>237</v>
      </c>
      <c r="E24" s="29">
        <v>392</v>
      </c>
      <c r="F24" s="29">
        <v>19</v>
      </c>
      <c r="G24" s="39">
        <f t="shared" si="1"/>
        <v>9.7611202635914329E-2</v>
      </c>
      <c r="H24" s="39">
        <f t="shared" si="2"/>
        <v>0.16144975288303129</v>
      </c>
      <c r="I24" s="39">
        <f t="shared" si="3"/>
        <v>7.8253706754530476E-3</v>
      </c>
    </row>
    <row r="25" spans="1:9" x14ac:dyDescent="0.25">
      <c r="A25" s="26" t="s">
        <v>14</v>
      </c>
      <c r="B25" s="27" t="s">
        <v>99</v>
      </c>
      <c r="C25" s="29">
        <v>4595</v>
      </c>
      <c r="D25" s="29">
        <v>292</v>
      </c>
      <c r="E25" s="29">
        <v>1332</v>
      </c>
      <c r="F25" s="29">
        <v>23</v>
      </c>
      <c r="G25" s="39">
        <f t="shared" si="1"/>
        <v>6.3547334058759522E-2</v>
      </c>
      <c r="H25" s="39">
        <f t="shared" si="2"/>
        <v>0.28988030467899889</v>
      </c>
      <c r="I25" s="39">
        <f t="shared" si="3"/>
        <v>5.0054406964091403E-3</v>
      </c>
    </row>
    <row r="26" spans="1:9" x14ac:dyDescent="0.25">
      <c r="A26" s="26" t="s">
        <v>16</v>
      </c>
      <c r="B26" s="27" t="s">
        <v>101</v>
      </c>
      <c r="C26" s="29">
        <v>3460</v>
      </c>
      <c r="D26" s="29">
        <v>252</v>
      </c>
      <c r="E26" s="29">
        <v>795</v>
      </c>
      <c r="F26" s="29">
        <v>28</v>
      </c>
      <c r="G26" s="39">
        <f t="shared" si="1"/>
        <v>7.2832369942196537E-2</v>
      </c>
      <c r="H26" s="39">
        <f t="shared" si="2"/>
        <v>0.22976878612716764</v>
      </c>
      <c r="I26" s="39">
        <f t="shared" si="3"/>
        <v>8.0924855491329474E-3</v>
      </c>
    </row>
    <row r="27" spans="1:9" x14ac:dyDescent="0.25">
      <c r="A27" s="26" t="s">
        <v>17</v>
      </c>
      <c r="B27" s="27" t="s">
        <v>102</v>
      </c>
      <c r="C27" s="29">
        <v>4257</v>
      </c>
      <c r="D27" s="29">
        <v>159</v>
      </c>
      <c r="E27" s="29">
        <v>1454</v>
      </c>
      <c r="F27" s="29">
        <v>19</v>
      </c>
      <c r="G27" s="39">
        <f t="shared" si="1"/>
        <v>3.7350246652572236E-2</v>
      </c>
      <c r="H27" s="39">
        <f t="shared" si="2"/>
        <v>0.34155508574113225</v>
      </c>
      <c r="I27" s="39">
        <f t="shared" si="3"/>
        <v>4.463237021376556E-3</v>
      </c>
    </row>
    <row r="28" spans="1:9" ht="16.5" thickBot="1" x14ac:dyDescent="0.3">
      <c r="A28" s="30" t="s">
        <v>18</v>
      </c>
      <c r="B28" s="31" t="s">
        <v>103</v>
      </c>
      <c r="C28" s="32">
        <v>5265</v>
      </c>
      <c r="D28" s="32">
        <v>304</v>
      </c>
      <c r="E28" s="32">
        <v>1158</v>
      </c>
      <c r="F28" s="32">
        <v>15</v>
      </c>
      <c r="G28" s="40">
        <f t="shared" si="1"/>
        <v>5.7739791073124408E-2</v>
      </c>
      <c r="H28" s="40">
        <f t="shared" si="2"/>
        <v>0.21994301994301993</v>
      </c>
      <c r="I28" s="40">
        <f t="shared" si="3"/>
        <v>2.8490028490028491E-3</v>
      </c>
    </row>
    <row r="29" spans="1:9" s="22" customFormat="1" x14ac:dyDescent="0.25">
      <c r="A29" s="23" t="s">
        <v>139</v>
      </c>
      <c r="B29" s="24"/>
      <c r="C29" s="33">
        <f>SUM(C30:C33)</f>
        <v>6703</v>
      </c>
      <c r="D29" s="33">
        <f>SUM(D30:D33)</f>
        <v>478</v>
      </c>
      <c r="E29" s="33">
        <f>SUM(E30:E33)</f>
        <v>1174</v>
      </c>
      <c r="F29" s="33">
        <f>SUM(F30:F33)</f>
        <v>33</v>
      </c>
      <c r="G29" s="38">
        <f t="shared" si="1"/>
        <v>7.1311353125466215E-2</v>
      </c>
      <c r="H29" s="38">
        <f t="shared" si="2"/>
        <v>0.1751454572579442</v>
      </c>
      <c r="I29" s="38">
        <f t="shared" si="3"/>
        <v>4.923168730419215E-3</v>
      </c>
    </row>
    <row r="30" spans="1:9" x14ac:dyDescent="0.25">
      <c r="A30" s="26" t="s">
        <v>10</v>
      </c>
      <c r="B30" s="27" t="s">
        <v>95</v>
      </c>
      <c r="C30" s="29">
        <v>2165</v>
      </c>
      <c r="D30" s="29">
        <v>111</v>
      </c>
      <c r="E30" s="29">
        <v>369</v>
      </c>
      <c r="F30" s="29">
        <v>11</v>
      </c>
      <c r="G30" s="39">
        <f t="shared" si="1"/>
        <v>5.1270207852193994E-2</v>
      </c>
      <c r="H30" s="39">
        <f t="shared" si="2"/>
        <v>0.17043879907621248</v>
      </c>
      <c r="I30" s="39">
        <f t="shared" si="3"/>
        <v>5.0808314087759819E-3</v>
      </c>
    </row>
    <row r="31" spans="1:9" x14ac:dyDescent="0.25">
      <c r="A31" s="26" t="s">
        <v>15</v>
      </c>
      <c r="B31" s="27" t="s">
        <v>100</v>
      </c>
      <c r="C31" s="29">
        <v>1395</v>
      </c>
      <c r="D31" s="29">
        <v>94</v>
      </c>
      <c r="E31" s="29">
        <v>211</v>
      </c>
      <c r="F31" s="29">
        <v>3</v>
      </c>
      <c r="G31" s="39">
        <f>D31/C31</f>
        <v>6.7383512544802862E-2</v>
      </c>
      <c r="H31" s="39">
        <f>E31/C31</f>
        <v>0.15125448028673835</v>
      </c>
      <c r="I31" s="39">
        <f>F31/C31</f>
        <v>2.1505376344086021E-3</v>
      </c>
    </row>
    <row r="32" spans="1:9" x14ac:dyDescent="0.25">
      <c r="A32" s="26" t="s">
        <v>19</v>
      </c>
      <c r="B32" s="27" t="s">
        <v>104</v>
      </c>
      <c r="C32" s="29">
        <v>1308</v>
      </c>
      <c r="D32" s="29">
        <v>35</v>
      </c>
      <c r="E32" s="29">
        <v>351</v>
      </c>
      <c r="F32" s="29">
        <v>0</v>
      </c>
      <c r="G32" s="39">
        <f t="shared" si="1"/>
        <v>2.6758409785932722E-2</v>
      </c>
      <c r="H32" s="39">
        <f t="shared" si="2"/>
        <v>0.26834862385321101</v>
      </c>
      <c r="I32" s="39">
        <f t="shared" si="3"/>
        <v>0</v>
      </c>
    </row>
    <row r="33" spans="1:9" ht="16.5" thickBot="1" x14ac:dyDescent="0.3">
      <c r="A33" s="30" t="s">
        <v>20</v>
      </c>
      <c r="B33" s="31" t="s">
        <v>105</v>
      </c>
      <c r="C33" s="35">
        <v>1835</v>
      </c>
      <c r="D33" s="35">
        <v>238</v>
      </c>
      <c r="E33" s="35">
        <v>243</v>
      </c>
      <c r="F33" s="35">
        <v>19</v>
      </c>
      <c r="G33" s="40">
        <f t="shared" si="1"/>
        <v>0.12970027247956403</v>
      </c>
      <c r="H33" s="40">
        <f t="shared" si="2"/>
        <v>0.13242506811989102</v>
      </c>
      <c r="I33" s="40">
        <f t="shared" si="3"/>
        <v>1.0354223433242507E-2</v>
      </c>
    </row>
    <row r="34" spans="1:9" x14ac:dyDescent="0.25">
      <c r="A34" s="23" t="s">
        <v>140</v>
      </c>
      <c r="B34" s="24"/>
      <c r="C34" s="33">
        <f>SUM(C35:C39)</f>
        <v>3914</v>
      </c>
      <c r="D34" s="33">
        <f t="shared" ref="D34:F34" si="6">SUM(D35:D39)</f>
        <v>430</v>
      </c>
      <c r="E34" s="33">
        <f t="shared" si="6"/>
        <v>1</v>
      </c>
      <c r="F34" s="33">
        <f t="shared" si="6"/>
        <v>0</v>
      </c>
      <c r="G34" s="38">
        <f t="shared" si="1"/>
        <v>0.10986203372508942</v>
      </c>
      <c r="H34" s="38">
        <f t="shared" si="2"/>
        <v>2.554931016862545E-4</v>
      </c>
      <c r="I34" s="38">
        <f t="shared" si="3"/>
        <v>0</v>
      </c>
    </row>
    <row r="35" spans="1:9" s="22" customFormat="1" x14ac:dyDescent="0.25">
      <c r="A35" s="26" t="s">
        <v>30</v>
      </c>
      <c r="B35" s="27" t="s">
        <v>117</v>
      </c>
      <c r="C35" s="29">
        <v>724</v>
      </c>
      <c r="D35" s="29">
        <v>58</v>
      </c>
      <c r="E35" s="29">
        <v>1</v>
      </c>
      <c r="F35" s="29">
        <v>0</v>
      </c>
      <c r="G35" s="39">
        <f t="shared" si="1"/>
        <v>8.0110497237569064E-2</v>
      </c>
      <c r="H35" s="39">
        <f t="shared" si="2"/>
        <v>1.3812154696132596E-3</v>
      </c>
      <c r="I35" s="39">
        <f t="shared" si="3"/>
        <v>0</v>
      </c>
    </row>
    <row r="36" spans="1:9" x14ac:dyDescent="0.25">
      <c r="A36" s="26" t="s">
        <v>31</v>
      </c>
      <c r="B36" s="27" t="s">
        <v>118</v>
      </c>
      <c r="C36" s="29">
        <v>625</v>
      </c>
      <c r="D36" s="29">
        <v>136</v>
      </c>
      <c r="E36" s="29">
        <v>0</v>
      </c>
      <c r="F36" s="29">
        <v>0</v>
      </c>
      <c r="G36" s="39">
        <f t="shared" si="1"/>
        <v>0.21759999999999999</v>
      </c>
      <c r="H36" s="39">
        <f t="shared" si="2"/>
        <v>0</v>
      </c>
      <c r="I36" s="39">
        <f t="shared" si="3"/>
        <v>0</v>
      </c>
    </row>
    <row r="37" spans="1:9" x14ac:dyDescent="0.25">
      <c r="A37" s="26" t="s">
        <v>132</v>
      </c>
      <c r="B37" s="27" t="s">
        <v>133</v>
      </c>
      <c r="C37" s="29">
        <v>807</v>
      </c>
      <c r="D37" s="29">
        <v>107</v>
      </c>
      <c r="E37" s="29">
        <v>0</v>
      </c>
      <c r="F37" s="29">
        <v>0</v>
      </c>
      <c r="G37" s="39">
        <f t="shared" si="1"/>
        <v>0.13258983890954151</v>
      </c>
      <c r="H37" s="39">
        <f t="shared" si="2"/>
        <v>0</v>
      </c>
      <c r="I37" s="39">
        <f t="shared" si="3"/>
        <v>0</v>
      </c>
    </row>
    <row r="38" spans="1:9" x14ac:dyDescent="0.25">
      <c r="A38" s="26" t="s">
        <v>32</v>
      </c>
      <c r="B38" s="27" t="s">
        <v>119</v>
      </c>
      <c r="C38" s="29">
        <v>514</v>
      </c>
      <c r="D38" s="29">
        <v>47</v>
      </c>
      <c r="E38" s="29">
        <v>0</v>
      </c>
      <c r="F38" s="29">
        <v>0</v>
      </c>
      <c r="G38" s="39">
        <f t="shared" si="1"/>
        <v>9.1439688715953302E-2</v>
      </c>
      <c r="H38" s="39">
        <f t="shared" si="2"/>
        <v>0</v>
      </c>
      <c r="I38" s="39">
        <f t="shared" si="3"/>
        <v>0</v>
      </c>
    </row>
    <row r="39" spans="1:9" ht="16.5" thickBot="1" x14ac:dyDescent="0.3">
      <c r="A39" s="26" t="s">
        <v>33</v>
      </c>
      <c r="B39" s="27" t="s">
        <v>120</v>
      </c>
      <c r="C39" s="29">
        <v>1244</v>
      </c>
      <c r="D39" s="29">
        <v>82</v>
      </c>
      <c r="E39" s="29">
        <v>0</v>
      </c>
      <c r="F39" s="29">
        <v>0</v>
      </c>
      <c r="G39" s="39">
        <f t="shared" si="1"/>
        <v>6.591639871382636E-2</v>
      </c>
      <c r="H39" s="39">
        <f t="shared" si="2"/>
        <v>0</v>
      </c>
      <c r="I39" s="39">
        <f t="shared" si="3"/>
        <v>0</v>
      </c>
    </row>
    <row r="40" spans="1:9" x14ac:dyDescent="0.25">
      <c r="A40" s="23" t="s">
        <v>141</v>
      </c>
      <c r="B40" s="24"/>
      <c r="C40" s="33">
        <f>SUM(C41:C43)</f>
        <v>17729</v>
      </c>
      <c r="D40" s="33">
        <f>SUM(D41:D43)</f>
        <v>40</v>
      </c>
      <c r="E40" s="33">
        <f t="shared" ref="E40:F40" si="7">SUM(E41:E43)</f>
        <v>9677</v>
      </c>
      <c r="F40" s="33">
        <f t="shared" si="7"/>
        <v>17</v>
      </c>
      <c r="G40" s="38">
        <f t="shared" si="1"/>
        <v>2.2561904224716565E-3</v>
      </c>
      <c r="H40" s="38">
        <f t="shared" si="2"/>
        <v>0.54582886795645558</v>
      </c>
      <c r="I40" s="38">
        <f t="shared" si="3"/>
        <v>9.5888092955045403E-4</v>
      </c>
    </row>
    <row r="41" spans="1:9" x14ac:dyDescent="0.25">
      <c r="A41" s="26" t="s">
        <v>109</v>
      </c>
      <c r="B41" s="27" t="s">
        <v>108</v>
      </c>
      <c r="C41" s="28">
        <v>4869</v>
      </c>
      <c r="D41" s="28">
        <v>0</v>
      </c>
      <c r="E41" s="28">
        <v>0</v>
      </c>
      <c r="F41" s="28">
        <v>0</v>
      </c>
      <c r="G41" s="39">
        <f>D41/C41</f>
        <v>0</v>
      </c>
      <c r="H41" s="39">
        <f>E41/C41</f>
        <v>0</v>
      </c>
      <c r="I41" s="39">
        <f>F41/C41</f>
        <v>0</v>
      </c>
    </row>
    <row r="42" spans="1:9" x14ac:dyDescent="0.25">
      <c r="A42" s="26" t="s">
        <v>25</v>
      </c>
      <c r="B42" s="27" t="s">
        <v>112</v>
      </c>
      <c r="C42" s="29">
        <v>7047</v>
      </c>
      <c r="D42" s="29">
        <v>6</v>
      </c>
      <c r="E42" s="29">
        <v>4626</v>
      </c>
      <c r="F42" s="29">
        <v>0</v>
      </c>
      <c r="G42" s="39">
        <f>D42/C42</f>
        <v>8.5142613878246064E-4</v>
      </c>
      <c r="H42" s="39">
        <f>E42/C42</f>
        <v>0.65644955300127716</v>
      </c>
      <c r="I42" s="39">
        <f>F42/C42</f>
        <v>0</v>
      </c>
    </row>
    <row r="43" spans="1:9" s="22" customFormat="1" ht="16.5" thickBot="1" x14ac:dyDescent="0.3">
      <c r="A43" s="30" t="s">
        <v>29</v>
      </c>
      <c r="B43" s="31" t="s">
        <v>116</v>
      </c>
      <c r="C43" s="32">
        <v>5813</v>
      </c>
      <c r="D43" s="32">
        <v>34</v>
      </c>
      <c r="E43" s="32">
        <v>5051</v>
      </c>
      <c r="F43" s="32">
        <v>17</v>
      </c>
      <c r="G43" s="40">
        <f t="shared" si="1"/>
        <v>5.8489592293136071E-3</v>
      </c>
      <c r="H43" s="40">
        <f t="shared" si="2"/>
        <v>0.86891450197832443</v>
      </c>
      <c r="I43" s="40">
        <f t="shared" si="3"/>
        <v>2.9244796146568035E-3</v>
      </c>
    </row>
    <row r="44" spans="1:9" x14ac:dyDescent="0.25">
      <c r="A44" s="23" t="s">
        <v>142</v>
      </c>
      <c r="B44" s="24"/>
      <c r="C44" s="33">
        <f>SUM(C45:C52)</f>
        <v>20992</v>
      </c>
      <c r="D44" s="33">
        <f>SUM(D45:D52)</f>
        <v>351</v>
      </c>
      <c r="E44" s="33">
        <f>SUM(E45:E52)</f>
        <v>2498</v>
      </c>
      <c r="F44" s="33">
        <f>SUM(F45:F52)</f>
        <v>32</v>
      </c>
      <c r="G44" s="38">
        <f t="shared" si="1"/>
        <v>1.6720655487804877E-2</v>
      </c>
      <c r="H44" s="38">
        <f t="shared" si="2"/>
        <v>0.11899771341463415</v>
      </c>
      <c r="I44" s="38">
        <f t="shared" si="3"/>
        <v>1.5243902439024391E-3</v>
      </c>
    </row>
    <row r="45" spans="1:9" x14ac:dyDescent="0.25">
      <c r="A45" s="26" t="s">
        <v>21</v>
      </c>
      <c r="B45" s="27" t="s">
        <v>106</v>
      </c>
      <c r="C45" s="29">
        <v>121</v>
      </c>
      <c r="D45" s="29">
        <v>0</v>
      </c>
      <c r="E45" s="29">
        <v>0</v>
      </c>
      <c r="F45" s="29">
        <v>0</v>
      </c>
      <c r="G45" s="39">
        <f t="shared" si="1"/>
        <v>0</v>
      </c>
      <c r="H45" s="39">
        <f t="shared" si="2"/>
        <v>0</v>
      </c>
      <c r="I45" s="39">
        <f t="shared" si="3"/>
        <v>0</v>
      </c>
    </row>
    <row r="46" spans="1:9" x14ac:dyDescent="0.25">
      <c r="A46" s="26" t="s">
        <v>22</v>
      </c>
      <c r="B46" s="27" t="s">
        <v>107</v>
      </c>
      <c r="C46" s="29">
        <v>3425</v>
      </c>
      <c r="D46" s="29">
        <v>54</v>
      </c>
      <c r="E46" s="29">
        <v>0</v>
      </c>
      <c r="F46" s="29">
        <v>0</v>
      </c>
      <c r="G46" s="39">
        <f t="shared" si="1"/>
        <v>1.5766423357664233E-2</v>
      </c>
      <c r="H46" s="39">
        <f t="shared" si="2"/>
        <v>0</v>
      </c>
      <c r="I46" s="39">
        <f t="shared" si="3"/>
        <v>0</v>
      </c>
    </row>
    <row r="47" spans="1:9" s="22" customFormat="1" x14ac:dyDescent="0.25">
      <c r="A47" s="26" t="s">
        <v>23</v>
      </c>
      <c r="B47" s="27" t="s">
        <v>110</v>
      </c>
      <c r="C47" s="29">
        <v>911</v>
      </c>
      <c r="D47" s="29">
        <v>34</v>
      </c>
      <c r="E47" s="29">
        <v>0</v>
      </c>
      <c r="F47" s="29">
        <v>0</v>
      </c>
      <c r="G47" s="39">
        <f t="shared" si="1"/>
        <v>3.7321624588364431E-2</v>
      </c>
      <c r="H47" s="39">
        <f t="shared" si="2"/>
        <v>0</v>
      </c>
      <c r="I47" s="39">
        <f t="shared" si="3"/>
        <v>0</v>
      </c>
    </row>
    <row r="48" spans="1:9" x14ac:dyDescent="0.25">
      <c r="A48" s="26" t="s">
        <v>24</v>
      </c>
      <c r="B48" s="27" t="s">
        <v>111</v>
      </c>
      <c r="C48" s="29">
        <v>2790</v>
      </c>
      <c r="D48" s="29">
        <v>87</v>
      </c>
      <c r="E48" s="29">
        <v>1739</v>
      </c>
      <c r="F48" s="29">
        <v>32</v>
      </c>
      <c r="G48" s="39">
        <f t="shared" si="1"/>
        <v>3.118279569892473E-2</v>
      </c>
      <c r="H48" s="39">
        <f t="shared" si="2"/>
        <v>0.62329749103942655</v>
      </c>
      <c r="I48" s="39">
        <f t="shared" si="3"/>
        <v>1.1469534050179211E-2</v>
      </c>
    </row>
    <row r="49" spans="1:9" x14ac:dyDescent="0.25">
      <c r="A49" s="26" t="s">
        <v>26</v>
      </c>
      <c r="B49" s="27" t="s">
        <v>113</v>
      </c>
      <c r="C49" s="29">
        <v>5934</v>
      </c>
      <c r="D49" s="29">
        <v>25</v>
      </c>
      <c r="E49" s="29">
        <v>0</v>
      </c>
      <c r="F49" s="29">
        <v>0</v>
      </c>
      <c r="G49" s="39">
        <f t="shared" si="1"/>
        <v>4.2130097741826765E-3</v>
      </c>
      <c r="H49" s="39">
        <f t="shared" si="2"/>
        <v>0</v>
      </c>
      <c r="I49" s="39">
        <f t="shared" si="3"/>
        <v>0</v>
      </c>
    </row>
    <row r="50" spans="1:9" x14ac:dyDescent="0.25">
      <c r="A50" s="26" t="s">
        <v>35</v>
      </c>
      <c r="B50" s="27" t="s">
        <v>122</v>
      </c>
      <c r="C50" s="29">
        <v>1525</v>
      </c>
      <c r="D50" s="29">
        <v>25</v>
      </c>
      <c r="E50" s="29">
        <v>759</v>
      </c>
      <c r="F50" s="29">
        <v>0</v>
      </c>
      <c r="G50" s="39">
        <f>D50/C50</f>
        <v>1.6393442622950821E-2</v>
      </c>
      <c r="H50" s="39">
        <f>E50/C50</f>
        <v>0.49770491803278688</v>
      </c>
      <c r="I50" s="39">
        <f>F50/C50</f>
        <v>0</v>
      </c>
    </row>
    <row r="51" spans="1:9" x14ac:dyDescent="0.25">
      <c r="A51" s="26" t="s">
        <v>27</v>
      </c>
      <c r="B51" s="27" t="s">
        <v>114</v>
      </c>
      <c r="C51" s="29">
        <v>2967</v>
      </c>
      <c r="D51" s="29">
        <v>21</v>
      </c>
      <c r="E51" s="29">
        <v>0</v>
      </c>
      <c r="F51" s="29">
        <v>0</v>
      </c>
      <c r="G51" s="39">
        <f t="shared" si="1"/>
        <v>7.0778564206268957E-3</v>
      </c>
      <c r="H51" s="39">
        <f t="shared" si="2"/>
        <v>0</v>
      </c>
      <c r="I51" s="39">
        <f t="shared" si="3"/>
        <v>0</v>
      </c>
    </row>
    <row r="52" spans="1:9" ht="16.5" thickBot="1" x14ac:dyDescent="0.3">
      <c r="A52" s="30" t="s">
        <v>28</v>
      </c>
      <c r="B52" s="31" t="s">
        <v>115</v>
      </c>
      <c r="C52" s="32">
        <v>3319</v>
      </c>
      <c r="D52" s="32">
        <v>105</v>
      </c>
      <c r="E52" s="32">
        <v>0</v>
      </c>
      <c r="F52" s="32">
        <v>0</v>
      </c>
      <c r="G52" s="40">
        <f t="shared" si="1"/>
        <v>3.1636034950286232E-2</v>
      </c>
      <c r="H52" s="40">
        <f t="shared" si="2"/>
        <v>0</v>
      </c>
      <c r="I52" s="40">
        <f t="shared" si="3"/>
        <v>0</v>
      </c>
    </row>
    <row r="53" spans="1:9" x14ac:dyDescent="0.25">
      <c r="A53" s="23" t="s">
        <v>150</v>
      </c>
      <c r="B53" s="24"/>
      <c r="C53" s="33">
        <f>SUM(C54:C58)</f>
        <v>1875</v>
      </c>
      <c r="D53" s="33">
        <f t="shared" ref="D53:F53" si="8">SUM(D54:D58)</f>
        <v>154</v>
      </c>
      <c r="E53" s="33">
        <f t="shared" si="8"/>
        <v>0</v>
      </c>
      <c r="F53" s="33">
        <f t="shared" si="8"/>
        <v>0</v>
      </c>
      <c r="G53" s="38">
        <f t="shared" ref="G53" si="9">D53/C53</f>
        <v>8.2133333333333336E-2</v>
      </c>
      <c r="H53" s="38">
        <f t="shared" ref="H53" si="10">E53/C53</f>
        <v>0</v>
      </c>
      <c r="I53" s="38">
        <f t="shared" ref="I53" si="11">F53/C53</f>
        <v>0</v>
      </c>
    </row>
    <row r="54" spans="1:9" x14ac:dyDescent="0.25">
      <c r="A54" s="26" t="s">
        <v>154</v>
      </c>
      <c r="B54" s="27" t="s">
        <v>153</v>
      </c>
      <c r="C54" s="29">
        <v>546</v>
      </c>
      <c r="D54" s="29">
        <v>63</v>
      </c>
      <c r="E54" s="29">
        <v>0</v>
      </c>
      <c r="F54" s="29">
        <v>0</v>
      </c>
      <c r="G54" s="39">
        <f>D54/C54</f>
        <v>0.11538461538461539</v>
      </c>
      <c r="H54" s="39">
        <f>E54/C54</f>
        <v>0</v>
      </c>
      <c r="I54" s="39">
        <f>F54/C54</f>
        <v>0</v>
      </c>
    </row>
    <row r="55" spans="1:9" x14ac:dyDescent="0.25">
      <c r="A55" s="49" t="s">
        <v>34</v>
      </c>
      <c r="B55" s="50" t="s">
        <v>121</v>
      </c>
      <c r="C55" s="51">
        <v>145</v>
      </c>
      <c r="D55" s="51">
        <v>10</v>
      </c>
      <c r="E55" s="51">
        <v>0</v>
      </c>
      <c r="F55" s="51">
        <v>0</v>
      </c>
      <c r="G55" s="52">
        <v>6.3360881542699726E-2</v>
      </c>
      <c r="H55" s="52">
        <v>0</v>
      </c>
      <c r="I55" s="52">
        <v>0</v>
      </c>
    </row>
    <row r="56" spans="1:9" x14ac:dyDescent="0.25">
      <c r="A56" s="49" t="s">
        <v>156</v>
      </c>
      <c r="B56" s="50" t="s">
        <v>155</v>
      </c>
      <c r="C56" s="51">
        <v>252</v>
      </c>
      <c r="D56" s="51">
        <v>23</v>
      </c>
      <c r="E56" s="51">
        <v>0</v>
      </c>
      <c r="F56" s="51">
        <v>0</v>
      </c>
      <c r="G56" s="52">
        <v>6.3360881542699726E-2</v>
      </c>
      <c r="H56" s="52">
        <v>0</v>
      </c>
      <c r="I56" s="52">
        <v>0</v>
      </c>
    </row>
    <row r="57" spans="1:9" x14ac:dyDescent="0.25">
      <c r="A57" s="49" t="s">
        <v>36</v>
      </c>
      <c r="B57" s="50" t="s">
        <v>123</v>
      </c>
      <c r="C57" s="51">
        <v>460</v>
      </c>
      <c r="D57" s="51">
        <v>57</v>
      </c>
      <c r="E57" s="51">
        <v>0</v>
      </c>
      <c r="F57" s="51">
        <v>0</v>
      </c>
      <c r="G57" s="52">
        <v>6.3360881542699726E-2</v>
      </c>
      <c r="H57" s="52">
        <v>0</v>
      </c>
      <c r="I57" s="52">
        <v>0</v>
      </c>
    </row>
    <row r="58" spans="1:9" ht="16.5" thickBot="1" x14ac:dyDescent="0.3">
      <c r="A58" s="30" t="s">
        <v>152</v>
      </c>
      <c r="B58" s="31" t="s">
        <v>151</v>
      </c>
      <c r="C58" s="32">
        <v>472</v>
      </c>
      <c r="D58" s="32">
        <v>1</v>
      </c>
      <c r="E58" s="32">
        <v>0</v>
      </c>
      <c r="F58" s="32">
        <v>0</v>
      </c>
      <c r="G58" s="40">
        <f>D58/C58</f>
        <v>2.1186440677966102E-3</v>
      </c>
      <c r="H58" s="40">
        <f>E58/C58</f>
        <v>0</v>
      </c>
      <c r="I58" s="40">
        <f>F58/C58</f>
        <v>0</v>
      </c>
    </row>
    <row r="59" spans="1:9" x14ac:dyDescent="0.25">
      <c r="A59" s="45"/>
      <c r="B59" s="46"/>
      <c r="C59" s="47"/>
      <c r="D59" s="47"/>
      <c r="E59" s="47"/>
      <c r="F59" s="47"/>
      <c r="G59" s="48"/>
      <c r="H59" s="48"/>
      <c r="I59" s="48"/>
    </row>
    <row r="61" spans="1:9" x14ac:dyDescent="0.25">
      <c r="A61" s="36" t="s">
        <v>159</v>
      </c>
    </row>
    <row r="62" spans="1:9" x14ac:dyDescent="0.25">
      <c r="A62" s="1" t="s">
        <v>146</v>
      </c>
    </row>
    <row r="63" spans="1:9" x14ac:dyDescent="0.25">
      <c r="A63" s="1" t="s">
        <v>147</v>
      </c>
    </row>
  </sheetData>
  <autoFilter ref="A7:E7" xr:uid="{00000000-0009-0000-0000-000000000000}"/>
  <mergeCells count="2">
    <mergeCell ref="B3:I3"/>
    <mergeCell ref="A1:I2"/>
  </mergeCells>
  <pageMargins left="0.78740157480314965" right="0.23622047244094491" top="0.15748031496062992" bottom="0.15748031496062992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zoomScaleNormal="100" workbookViewId="0">
      <selection activeCell="B54" sqref="B54"/>
    </sheetView>
  </sheetViews>
  <sheetFormatPr defaultColWidth="9.140625" defaultRowHeight="15" x14ac:dyDescent="0.25"/>
  <cols>
    <col min="1" max="1" width="26.7109375" style="4" customWidth="1"/>
    <col min="2" max="2" width="164.42578125" style="4" customWidth="1"/>
    <col min="3" max="16384" width="9.140625" style="4"/>
  </cols>
  <sheetData>
    <row r="1" spans="1:2" ht="15.75" thickBot="1" x14ac:dyDescent="0.3">
      <c r="A1" s="2" t="s">
        <v>39</v>
      </c>
      <c r="B1" s="3" t="s">
        <v>56</v>
      </c>
    </row>
    <row r="2" spans="1:2" ht="15.75" thickBot="1" x14ac:dyDescent="0.3">
      <c r="A2" s="5" t="s">
        <v>40</v>
      </c>
      <c r="B2" s="6" t="s">
        <v>144</v>
      </c>
    </row>
    <row r="3" spans="1:2" x14ac:dyDescent="0.25">
      <c r="A3" s="55" t="s">
        <v>41</v>
      </c>
      <c r="B3" s="7" t="s">
        <v>72</v>
      </c>
    </row>
    <row r="4" spans="1:2" ht="15.75" thickBot="1" x14ac:dyDescent="0.3">
      <c r="A4" s="56"/>
      <c r="B4" s="8" t="s">
        <v>73</v>
      </c>
    </row>
    <row r="5" spans="1:2" ht="15.75" thickBot="1" x14ac:dyDescent="0.3">
      <c r="A5" s="5" t="s">
        <v>42</v>
      </c>
      <c r="B5" s="8" t="s">
        <v>57</v>
      </c>
    </row>
    <row r="6" spans="1:2" ht="15.75" thickBot="1" x14ac:dyDescent="0.3">
      <c r="A6" s="5" t="s">
        <v>43</v>
      </c>
      <c r="B6" s="8" t="s">
        <v>58</v>
      </c>
    </row>
    <row r="7" spans="1:2" ht="15.75" thickBot="1" x14ac:dyDescent="0.3">
      <c r="A7" s="5" t="s">
        <v>44</v>
      </c>
      <c r="B7" s="8" t="s">
        <v>59</v>
      </c>
    </row>
    <row r="8" spans="1:2" ht="15.75" thickBot="1" x14ac:dyDescent="0.3">
      <c r="A8" s="5" t="s">
        <v>45</v>
      </c>
      <c r="B8" s="8" t="s">
        <v>60</v>
      </c>
    </row>
    <row r="9" spans="1:2" ht="15.75" thickBot="1" x14ac:dyDescent="0.3">
      <c r="A9" s="5" t="s">
        <v>46</v>
      </c>
      <c r="B9" s="8" t="s">
        <v>61</v>
      </c>
    </row>
    <row r="10" spans="1:2" ht="15.75" thickBot="1" x14ac:dyDescent="0.3">
      <c r="A10" s="5" t="s">
        <v>47</v>
      </c>
      <c r="B10" s="8"/>
    </row>
    <row r="11" spans="1:2" ht="15.75" thickBot="1" x14ac:dyDescent="0.3">
      <c r="A11" s="5" t="s">
        <v>48</v>
      </c>
      <c r="B11" s="8" t="s">
        <v>49</v>
      </c>
    </row>
    <row r="12" spans="1:2" x14ac:dyDescent="0.25">
      <c r="A12" s="55" t="s">
        <v>50</v>
      </c>
      <c r="B12" s="7" t="s">
        <v>74</v>
      </c>
    </row>
    <row r="13" spans="1:2" ht="15.75" thickBot="1" x14ac:dyDescent="0.3">
      <c r="A13" s="56"/>
      <c r="B13" s="8" t="s">
        <v>75</v>
      </c>
    </row>
    <row r="14" spans="1:2" ht="15.75" thickBot="1" x14ac:dyDescent="0.3">
      <c r="A14" s="5" t="s">
        <v>51</v>
      </c>
      <c r="B14" s="8" t="s">
        <v>62</v>
      </c>
    </row>
    <row r="15" spans="1:2" x14ac:dyDescent="0.25">
      <c r="A15" s="55" t="s">
        <v>52</v>
      </c>
      <c r="B15" s="7" t="s">
        <v>74</v>
      </c>
    </row>
    <row r="16" spans="1:2" ht="15.75" thickBot="1" x14ac:dyDescent="0.3">
      <c r="A16" s="56"/>
      <c r="B16" s="8" t="s">
        <v>75</v>
      </c>
    </row>
    <row r="17" spans="1:2" x14ac:dyDescent="0.25">
      <c r="A17" s="55" t="s">
        <v>53</v>
      </c>
      <c r="B17" s="7" t="s">
        <v>74</v>
      </c>
    </row>
    <row r="18" spans="1:2" ht="15.75" thickBot="1" x14ac:dyDescent="0.3">
      <c r="A18" s="56"/>
      <c r="B18" s="8" t="s">
        <v>75</v>
      </c>
    </row>
    <row r="19" spans="1:2" ht="15.75" thickBot="1" x14ac:dyDescent="0.3">
      <c r="A19" s="5" t="s">
        <v>54</v>
      </c>
      <c r="B19" s="8" t="s">
        <v>76</v>
      </c>
    </row>
    <row r="20" spans="1:2" x14ac:dyDescent="0.25">
      <c r="A20" s="55" t="s">
        <v>55</v>
      </c>
      <c r="B20" s="7" t="s">
        <v>77</v>
      </c>
    </row>
    <row r="21" spans="1:2" x14ac:dyDescent="0.25">
      <c r="A21" s="57"/>
      <c r="B21" s="7" t="s">
        <v>78</v>
      </c>
    </row>
    <row r="22" spans="1:2" x14ac:dyDescent="0.25">
      <c r="A22" s="57"/>
      <c r="B22" s="7" t="s">
        <v>79</v>
      </c>
    </row>
    <row r="23" spans="1:2" ht="15.75" thickBot="1" x14ac:dyDescent="0.3">
      <c r="A23" s="56"/>
      <c r="B23" s="8" t="s">
        <v>80</v>
      </c>
    </row>
    <row r="24" spans="1:2" x14ac:dyDescent="0.25">
      <c r="A24" s="9"/>
      <c r="B24" s="10"/>
    </row>
    <row r="25" spans="1:2" x14ac:dyDescent="0.25">
      <c r="A25" s="10"/>
      <c r="B25" s="10"/>
    </row>
    <row r="26" spans="1:2" ht="15.75" thickBot="1" x14ac:dyDescent="0.3">
      <c r="A26" s="9"/>
      <c r="B26" s="10"/>
    </row>
    <row r="27" spans="1:2" ht="15.75" thickBot="1" x14ac:dyDescent="0.3">
      <c r="A27" s="2" t="s">
        <v>39</v>
      </c>
      <c r="B27" s="3" t="s">
        <v>63</v>
      </c>
    </row>
    <row r="28" spans="1:2" ht="15.75" thickBot="1" x14ac:dyDescent="0.3">
      <c r="A28" s="5" t="s">
        <v>40</v>
      </c>
      <c r="B28" s="8" t="s">
        <v>64</v>
      </c>
    </row>
    <row r="29" spans="1:2" x14ac:dyDescent="0.25">
      <c r="A29" s="55" t="s">
        <v>41</v>
      </c>
      <c r="B29" s="7" t="s">
        <v>81</v>
      </c>
    </row>
    <row r="30" spans="1:2" ht="15.75" thickBot="1" x14ac:dyDescent="0.3">
      <c r="A30" s="56"/>
      <c r="B30" s="8" t="s">
        <v>82</v>
      </c>
    </row>
    <row r="31" spans="1:2" ht="15.75" thickBot="1" x14ac:dyDescent="0.3">
      <c r="A31" s="5" t="s">
        <v>42</v>
      </c>
      <c r="B31" s="8" t="s">
        <v>57</v>
      </c>
    </row>
    <row r="32" spans="1:2" ht="15.75" thickBot="1" x14ac:dyDescent="0.3">
      <c r="A32" s="5" t="s">
        <v>43</v>
      </c>
      <c r="B32" s="8" t="s">
        <v>65</v>
      </c>
    </row>
    <row r="33" spans="1:2" ht="15.75" thickBot="1" x14ac:dyDescent="0.3">
      <c r="A33" s="5" t="s">
        <v>44</v>
      </c>
      <c r="B33" s="8" t="s">
        <v>66</v>
      </c>
    </row>
    <row r="34" spans="1:2" ht="15.75" thickBot="1" x14ac:dyDescent="0.3">
      <c r="A34" s="5" t="s">
        <v>45</v>
      </c>
      <c r="B34" s="8" t="s">
        <v>60</v>
      </c>
    </row>
    <row r="35" spans="1:2" ht="15.75" thickBot="1" x14ac:dyDescent="0.3">
      <c r="A35" s="5" t="s">
        <v>46</v>
      </c>
      <c r="B35" s="8" t="s">
        <v>67</v>
      </c>
    </row>
    <row r="36" spans="1:2" ht="15.75" thickBot="1" x14ac:dyDescent="0.3">
      <c r="A36" s="5" t="s">
        <v>47</v>
      </c>
      <c r="B36" s="8"/>
    </row>
    <row r="37" spans="1:2" ht="15.75" thickBot="1" x14ac:dyDescent="0.3">
      <c r="A37" s="5" t="s">
        <v>48</v>
      </c>
      <c r="B37" s="8" t="s">
        <v>49</v>
      </c>
    </row>
    <row r="38" spans="1:2" x14ac:dyDescent="0.25">
      <c r="A38" s="55" t="s">
        <v>50</v>
      </c>
      <c r="B38" s="7" t="s">
        <v>74</v>
      </c>
    </row>
    <row r="39" spans="1:2" ht="15.75" thickBot="1" x14ac:dyDescent="0.3">
      <c r="A39" s="56"/>
      <c r="B39" s="8" t="s">
        <v>75</v>
      </c>
    </row>
    <row r="40" spans="1:2" ht="15.75" thickBot="1" x14ac:dyDescent="0.3">
      <c r="A40" s="5" t="s">
        <v>51</v>
      </c>
      <c r="B40" s="8" t="s">
        <v>68</v>
      </c>
    </row>
    <row r="41" spans="1:2" x14ac:dyDescent="0.25">
      <c r="A41" s="55" t="s">
        <v>52</v>
      </c>
      <c r="B41" s="7" t="s">
        <v>74</v>
      </c>
    </row>
    <row r="42" spans="1:2" ht="15.75" thickBot="1" x14ac:dyDescent="0.3">
      <c r="A42" s="56"/>
      <c r="B42" s="8" t="s">
        <v>75</v>
      </c>
    </row>
    <row r="43" spans="1:2" x14ac:dyDescent="0.25">
      <c r="A43" s="55" t="s">
        <v>53</v>
      </c>
      <c r="B43" s="7" t="s">
        <v>74</v>
      </c>
    </row>
    <row r="44" spans="1:2" ht="15.75" thickBot="1" x14ac:dyDescent="0.3">
      <c r="A44" s="56"/>
      <c r="B44" s="8" t="s">
        <v>75</v>
      </c>
    </row>
    <row r="45" spans="1:2" ht="15.75" thickBot="1" x14ac:dyDescent="0.3">
      <c r="A45" s="5" t="s">
        <v>54</v>
      </c>
      <c r="B45" s="8" t="s">
        <v>76</v>
      </c>
    </row>
    <row r="46" spans="1:2" x14ac:dyDescent="0.25">
      <c r="A46" s="55" t="s">
        <v>55</v>
      </c>
      <c r="B46" s="7" t="s">
        <v>77</v>
      </c>
    </row>
    <row r="47" spans="1:2" x14ac:dyDescent="0.25">
      <c r="A47" s="57"/>
      <c r="B47" s="7" t="s">
        <v>78</v>
      </c>
    </row>
    <row r="48" spans="1:2" x14ac:dyDescent="0.25">
      <c r="A48" s="57"/>
      <c r="B48" s="7" t="s">
        <v>79</v>
      </c>
    </row>
    <row r="49" spans="1:2" ht="15.75" thickBot="1" x14ac:dyDescent="0.3">
      <c r="A49" s="56"/>
      <c r="B49" s="8" t="s">
        <v>80</v>
      </c>
    </row>
    <row r="50" spans="1:2" x14ac:dyDescent="0.25">
      <c r="A50" s="9"/>
      <c r="B50" s="10"/>
    </row>
    <row r="51" spans="1:2" x14ac:dyDescent="0.25">
      <c r="A51" s="10"/>
      <c r="B51" s="10"/>
    </row>
    <row r="52" spans="1:2" ht="15.75" thickBot="1" x14ac:dyDescent="0.3">
      <c r="A52" s="9"/>
      <c r="B52" s="10"/>
    </row>
    <row r="53" spans="1:2" ht="15.75" thickBot="1" x14ac:dyDescent="0.3">
      <c r="A53" s="2" t="s">
        <v>39</v>
      </c>
      <c r="B53" s="3" t="s">
        <v>69</v>
      </c>
    </row>
    <row r="54" spans="1:2" ht="15.75" thickBot="1" x14ac:dyDescent="0.3">
      <c r="A54" s="5" t="s">
        <v>40</v>
      </c>
      <c r="B54" s="6" t="s">
        <v>145</v>
      </c>
    </row>
    <row r="55" spans="1:2" x14ac:dyDescent="0.25">
      <c r="A55" s="55" t="s">
        <v>41</v>
      </c>
      <c r="B55" s="7" t="s">
        <v>81</v>
      </c>
    </row>
    <row r="56" spans="1:2" ht="15.75" thickBot="1" x14ac:dyDescent="0.3">
      <c r="A56" s="56"/>
      <c r="B56" s="8" t="s">
        <v>82</v>
      </c>
    </row>
    <row r="57" spans="1:2" ht="15.75" thickBot="1" x14ac:dyDescent="0.3">
      <c r="A57" s="5" t="s">
        <v>42</v>
      </c>
      <c r="B57" s="8" t="s">
        <v>57</v>
      </c>
    </row>
    <row r="58" spans="1:2" ht="15.75" thickBot="1" x14ac:dyDescent="0.3">
      <c r="A58" s="5" t="s">
        <v>43</v>
      </c>
      <c r="B58" s="8" t="s">
        <v>83</v>
      </c>
    </row>
    <row r="59" spans="1:2" ht="15.75" thickBot="1" x14ac:dyDescent="0.3">
      <c r="A59" s="5" t="s">
        <v>44</v>
      </c>
      <c r="B59" s="8" t="s">
        <v>84</v>
      </c>
    </row>
    <row r="60" spans="1:2" ht="15.75" thickBot="1" x14ac:dyDescent="0.3">
      <c r="A60" s="5" t="s">
        <v>45</v>
      </c>
      <c r="B60" s="8" t="s">
        <v>70</v>
      </c>
    </row>
    <row r="61" spans="1:2" x14ac:dyDescent="0.25">
      <c r="A61" s="55" t="s">
        <v>46</v>
      </c>
      <c r="B61" s="7" t="s">
        <v>67</v>
      </c>
    </row>
    <row r="62" spans="1:2" ht="15.75" thickBot="1" x14ac:dyDescent="0.3">
      <c r="A62" s="56"/>
      <c r="B62" s="8" t="s">
        <v>61</v>
      </c>
    </row>
    <row r="63" spans="1:2" ht="15.75" thickBot="1" x14ac:dyDescent="0.3">
      <c r="A63" s="5" t="s">
        <v>47</v>
      </c>
      <c r="B63" s="8"/>
    </row>
    <row r="64" spans="1:2" ht="15.75" thickBot="1" x14ac:dyDescent="0.3">
      <c r="A64" s="5" t="s">
        <v>48</v>
      </c>
      <c r="B64" s="8" t="s">
        <v>49</v>
      </c>
    </row>
    <row r="65" spans="1:2" x14ac:dyDescent="0.25">
      <c r="A65" s="55" t="s">
        <v>50</v>
      </c>
      <c r="B65" s="7" t="s">
        <v>74</v>
      </c>
    </row>
    <row r="66" spans="1:2" ht="15.75" thickBot="1" x14ac:dyDescent="0.3">
      <c r="A66" s="56"/>
      <c r="B66" s="8" t="s">
        <v>75</v>
      </c>
    </row>
    <row r="67" spans="1:2" ht="15.75" thickBot="1" x14ac:dyDescent="0.3">
      <c r="A67" s="5" t="s">
        <v>51</v>
      </c>
      <c r="B67" s="8" t="s">
        <v>71</v>
      </c>
    </row>
    <row r="68" spans="1:2" x14ac:dyDescent="0.25">
      <c r="A68" s="55" t="s">
        <v>52</v>
      </c>
      <c r="B68" s="7" t="s">
        <v>74</v>
      </c>
    </row>
    <row r="69" spans="1:2" ht="15.75" thickBot="1" x14ac:dyDescent="0.3">
      <c r="A69" s="56"/>
      <c r="B69" s="8" t="s">
        <v>75</v>
      </c>
    </row>
    <row r="70" spans="1:2" x14ac:dyDescent="0.25">
      <c r="A70" s="55" t="s">
        <v>53</v>
      </c>
      <c r="B70" s="7" t="s">
        <v>74</v>
      </c>
    </row>
    <row r="71" spans="1:2" ht="15.75" thickBot="1" x14ac:dyDescent="0.3">
      <c r="A71" s="56"/>
      <c r="B71" s="8" t="s">
        <v>75</v>
      </c>
    </row>
    <row r="72" spans="1:2" ht="15.75" thickBot="1" x14ac:dyDescent="0.3">
      <c r="A72" s="5" t="s">
        <v>54</v>
      </c>
      <c r="B72" s="8" t="s">
        <v>76</v>
      </c>
    </row>
    <row r="73" spans="1:2" x14ac:dyDescent="0.25">
      <c r="A73" s="55" t="s">
        <v>55</v>
      </c>
      <c r="B73" s="7" t="s">
        <v>77</v>
      </c>
    </row>
    <row r="74" spans="1:2" x14ac:dyDescent="0.25">
      <c r="A74" s="57"/>
      <c r="B74" s="7" t="s">
        <v>78</v>
      </c>
    </row>
    <row r="75" spans="1:2" x14ac:dyDescent="0.25">
      <c r="A75" s="57"/>
      <c r="B75" s="7" t="s">
        <v>79</v>
      </c>
    </row>
    <row r="76" spans="1:2" ht="15.75" thickBot="1" x14ac:dyDescent="0.3">
      <c r="A76" s="56"/>
      <c r="B76" s="8" t="s">
        <v>80</v>
      </c>
    </row>
    <row r="77" spans="1:2" x14ac:dyDescent="0.25">
      <c r="A77" s="9"/>
      <c r="B77" s="10"/>
    </row>
  </sheetData>
  <mergeCells count="16">
    <mergeCell ref="A55:A56"/>
    <mergeCell ref="A3:A4"/>
    <mergeCell ref="A12:A13"/>
    <mergeCell ref="A15:A16"/>
    <mergeCell ref="A17:A18"/>
    <mergeCell ref="A20:A23"/>
    <mergeCell ref="A29:A30"/>
    <mergeCell ref="A38:A39"/>
    <mergeCell ref="A41:A42"/>
    <mergeCell ref="A43:A44"/>
    <mergeCell ref="A46:A49"/>
    <mergeCell ref="A61:A62"/>
    <mergeCell ref="A65:A66"/>
    <mergeCell ref="A68:A69"/>
    <mergeCell ref="A70:A71"/>
    <mergeCell ref="A73:A76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ML_mir_kir_2021_12m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2018-07-13T12:12:02Z</cp:lastPrinted>
  <dcterms:created xsi:type="dcterms:W3CDTF">2018-02-07T11:22:31Z</dcterms:created>
  <dcterms:modified xsi:type="dcterms:W3CDTF">2022-04-01T10:07:01Z</dcterms:modified>
</cp:coreProperties>
</file>