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aura Kronberga\Desktop\2022\Ukraiņi\"/>
    </mc:Choice>
  </mc:AlternateContent>
  <xr:revisionPtr revIDLastSave="0" documentId="8_{F02B0A53-41FC-4AA1-A791-8FEF74F52D55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Transp_izd_pac_citu_Āi" sheetId="3" r:id="rId1"/>
    <sheet name="Transp_cita_komp" sheetId="4" r:id="rId2"/>
    <sheet name="Transp_izd_pac_uz LV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5" l="1"/>
  <c r="D25" i="5"/>
  <c r="C17" i="5"/>
  <c r="D17" i="5" s="1"/>
  <c r="D16" i="5"/>
  <c r="F10" i="5"/>
  <c r="E23" i="4"/>
  <c r="C23" i="4"/>
  <c r="D26" i="3"/>
  <c r="D25" i="3"/>
  <c r="C17" i="3"/>
  <c r="D17" i="3" s="1"/>
  <c r="D18" i="3" s="1"/>
  <c r="E16" i="3"/>
  <c r="D16" i="3"/>
  <c r="F10" i="3"/>
  <c r="D18" i="5" l="1"/>
  <c r="E16" i="5"/>
  <c r="F16" i="3"/>
  <c r="E17" i="3"/>
  <c r="F17" i="3" s="1"/>
  <c r="E17" i="5" l="1"/>
  <c r="F17" i="5" s="1"/>
  <c r="F16" i="5"/>
  <c r="F18" i="5" s="1"/>
  <c r="D24" i="5" s="1"/>
  <c r="D27" i="5" s="1"/>
  <c r="F18" i="3"/>
  <c r="D24" i="3" s="1"/>
  <c r="D27" i="3" s="1"/>
  <c r="E18" i="3"/>
  <c r="D29" i="5" l="1"/>
  <c r="D32" i="5" s="1"/>
  <c r="D28" i="5"/>
  <c r="E18" i="5"/>
  <c r="D29" i="3"/>
  <c r="D32" i="3" s="1"/>
  <c r="D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tc={E7DC1D87-6B8B-4108-A52D-49375A861C8D}</author>
    <author>tc={5658E32D-0DE0-4F43-959E-F35BF4DCB311}</author>
  </authors>
  <commentList>
    <comment ref="C10" authorId="0" shapeId="0" xr:uid="{E7DC1D87-6B8B-4108-A52D-49375A861C8D}">
      <text>
        <t>[Threaded comment]
Your version of Excel allows you to read this threaded comment; however, any edits to it will get removed if the file is opened in a newer version of Excel. Learn more: https://go.microsoft.com/fwlink/?linkid=870924
Comment:
    Norāda izmaksas gadā</t>
      </text>
    </comment>
    <comment ref="F12" authorId="1" shapeId="0" xr:uid="{5658E32D-0DE0-4F43-959E-F35BF4DCB311}">
      <text>
        <t>[Threaded comment]
Your version of Excel allows you to read this threaded comment; however, any edits to it will get removed if the file is opened in a newer version of Excel. Learn more: https://go.microsoft.com/fwlink/?linkid=870924
Comment:
    Norāda kopā pavadīto laiku (h)transportējot paraugus visos braucienos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tc={7810F4FD-432E-4783-90FF-3D879A1113FE}</author>
    <author>tc={8E11AB16-9951-4F87-BD03-8CCDB6BDAD70}</author>
  </authors>
  <commentList>
    <comment ref="C10" authorId="0" shapeId="0" xr:uid="{7810F4FD-432E-4783-90FF-3D879A1113FE}">
      <text>
        <t>[Threaded comment]
Your version of Excel allows you to read this threaded comment; however, any edits to it will get removed if the file is opened in a newer version of Excel. Learn more: https://go.microsoft.com/fwlink/?linkid=870924
Comment:
    Norāda izmaksas gadā</t>
      </text>
    </comment>
    <comment ref="F12" authorId="1" shapeId="0" xr:uid="{8E11AB16-9951-4F87-BD03-8CCDB6BDAD70}">
      <text>
        <t>[Threaded comment]
Your version of Excel allows you to read this threaded comment; however, any edits to it will get removed if the file is opened in a newer version of Excel. Learn more: https://go.microsoft.com/fwlink/?linkid=870924
Comment:
    Norāda kopā pavadīto laiku (h)transportējot paraugus visos braucienos</t>
      </text>
    </comment>
  </commentList>
</comments>
</file>

<file path=xl/sharedStrings.xml><?xml version="1.0" encoding="utf-8"?>
<sst xmlns="http://schemas.openxmlformats.org/spreadsheetml/2006/main" count="103" uniqueCount="52">
  <si>
    <t xml:space="preserve">Atskaites periods: </t>
  </si>
  <si>
    <t>Ārstniecības iestāde:</t>
  </si>
  <si>
    <t>Kontaktpersona:</t>
  </si>
  <si>
    <t>Tālrunis:</t>
  </si>
  <si>
    <t>Darba dienas mēnesī</t>
  </si>
  <si>
    <t>Darba stundas dienā</t>
  </si>
  <si>
    <t>Nobraukti km</t>
  </si>
  <si>
    <t>Transportlīdzekļa līzings (Gadā)</t>
  </si>
  <si>
    <t>Vidēji km vienā braucienā</t>
  </si>
  <si>
    <t>Transportlīdzekļa KASKO un OCTA (Gadā)</t>
  </si>
  <si>
    <t>Kopējais ceļā pavadītais laiks, h</t>
  </si>
  <si>
    <t>Darba alga</t>
  </si>
  <si>
    <t>Gadā</t>
  </si>
  <si>
    <t>Mēnesī</t>
  </si>
  <si>
    <t>Stundas likme, dienā</t>
  </si>
  <si>
    <t>EUR/km</t>
  </si>
  <si>
    <t>Alga</t>
  </si>
  <si>
    <t>Soc.iemaksas</t>
  </si>
  <si>
    <t>Kopā</t>
  </si>
  <si>
    <t>Nr.p.k.</t>
  </si>
  <si>
    <t>Izmaksu postenis</t>
  </si>
  <si>
    <t>Izmaksas, EUR</t>
  </si>
  <si>
    <t>1.</t>
  </si>
  <si>
    <t>Tiešās izmaksas:</t>
  </si>
  <si>
    <t>1.1.</t>
  </si>
  <si>
    <t>Darba algas izmaksas</t>
  </si>
  <si>
    <t>1.2.</t>
  </si>
  <si>
    <t>Transportlīdzekļa līzings, uzturēšana</t>
  </si>
  <si>
    <t>1.3.</t>
  </si>
  <si>
    <t>Degvielas izmaksas</t>
  </si>
  <si>
    <t>Kopā Tiešās izmaksas</t>
  </si>
  <si>
    <t xml:space="preserve">2. </t>
  </si>
  <si>
    <t>Administratīvās izmaksas</t>
  </si>
  <si>
    <t>Izmaksas kopā, EUR/km</t>
  </si>
  <si>
    <t>Kompensācijas summa:</t>
  </si>
  <si>
    <t>Braucienu skaits</t>
  </si>
  <si>
    <t>Transportēto pacientu kartes nr.</t>
  </si>
  <si>
    <t>Transportēšanas datums</t>
  </si>
  <si>
    <t>Nogādāto pacientu skaits</t>
  </si>
  <si>
    <t>Kopējās degvielas izmaksas, EUR</t>
  </si>
  <si>
    <t xml:space="preserve">Aprēķins "Pacientu transportēšana uz zemāka līmeņa ārstniecības iestādi", 
EUR/km </t>
  </si>
  <si>
    <t>*gadījumā, ja pacientam nepieciešama turpmāka ārstēšana zemāka līmeņa ārstniecības iestādē un ārstniecības iestāde pacienta tronsportēšanu veic izmantojot savus resursus (automašīnu, šoferi u.c.)</t>
  </si>
  <si>
    <t>Pacientu skaits</t>
  </si>
  <si>
    <t>Kopējās izmaksas:</t>
  </si>
  <si>
    <t>Rēķina nr.</t>
  </si>
  <si>
    <t>Pacienta kartes nr.</t>
  </si>
  <si>
    <t>…</t>
  </si>
  <si>
    <t>Kopā:</t>
  </si>
  <si>
    <t xml:space="preserve"> Pacientu transportēšana uz citu ārstniecības iestādi izmaksas, ja transportu veic cits uzņēmums (karadarbībā Ukrainā cietušo personu pārvešana ārstēšanas nolūkos)</t>
  </si>
  <si>
    <t>Pacientu transportēšana uz zemāka līmeņa ārstniecības iestādi, izmaksas (karadarbībā Ukrainā cietušo personu pārvešana ārstēšanas nolūkos)*</t>
  </si>
  <si>
    <t>* kas uzrādītas SIA "Rīgas Austrumu klīniskā universitātes slimnīca" koordinatoriem sniegtajā sarakstā</t>
  </si>
  <si>
    <t>Pacientu transportēšana uz Latviju, izmaksas (karadarbībā Ukrainā cietušo personu pārvešana ārstēšanas nolūkos)- 145 pacientu grupa*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</si>
</sst>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0" xfId="0" applyFont="1" applyFill="1" applyAlignment="1">
      <alignment horizontal="left"/>
    </xf>
    <xf numFmtId="0" fontId="2" fillId="3" borderId="1" xfId="0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3" borderId="1" xfId="0" applyFont="1" applyFill="1" applyBorder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/>
    <xf numFmtId="3" fontId="3" fillId="0" borderId="0" xfId="0" applyNumberFormat="1" applyFont="1" applyAlignment="1">
      <alignment horizontal="left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wrapText="1"/>
    </xf>
    <xf numFmtId="49" fontId="5" fillId="0" borderId="1" xfId="1" applyNumberFormat="1" applyFont="1" applyBorder="1" applyAlignment="1">
      <alignment horizontal="left"/>
    </xf>
    <xf numFmtId="0" fontId="5" fillId="0" borderId="1" xfId="1" applyFont="1" applyBorder="1" applyAlignment="1">
      <alignment horizontal="left" wrapText="1"/>
    </xf>
    <xf numFmtId="2" fontId="6" fillId="0" borderId="1" xfId="1" applyNumberFormat="1" applyFont="1" applyBorder="1" applyAlignment="1">
      <alignment horizontal="center"/>
    </xf>
    <xf numFmtId="49" fontId="7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right" wrapText="1"/>
    </xf>
    <xf numFmtId="2" fontId="7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165" fontId="2" fillId="0" borderId="0" xfId="0" applyNumberFormat="1" applyFont="1"/>
    <xf numFmtId="2" fontId="3" fillId="5" borderId="1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left"/>
    </xf>
    <xf numFmtId="0" fontId="3" fillId="6" borderId="1" xfId="0" applyFont="1" applyFill="1" applyBorder="1"/>
    <xf numFmtId="0" fontId="3" fillId="0" borderId="0" xfId="0" applyFont="1" applyAlignment="1">
      <alignment horizontal="center"/>
    </xf>
    <xf numFmtId="4" fontId="8" fillId="0" borderId="0" xfId="0" applyNumberFormat="1" applyFont="1"/>
    <xf numFmtId="0" fontId="2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left" wrapText="1"/>
    </xf>
    <xf numFmtId="0" fontId="1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4" fontId="9" fillId="0" borderId="0" xfId="0" applyNumberFormat="1" applyFont="1" applyAlignment="1">
      <alignment horizontal="left" wrapText="1"/>
    </xf>
  </cellXfs>
  <cellStyles count="2">
    <cellStyle name="Normal" xfId="0" builtinId="0"/>
    <cellStyle name="Normal 4" xfId="1" xr:uid="{24D2E47E-5F98-4270-947B-DD3F12D194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anda Knostenberga" id="{772C932C-E554-48EB-B0AF-F2AC3365E188}" userId="S::Zanda.Knostenberga@vmnvd.gov.lv::e42d5a2b-92dd-42fb-b703-f583c8ca97f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" dT="2020-12-22T14:21:30.56" personId="{772C932C-E554-48EB-B0AF-F2AC3365E188}" id="{E7DC1D87-6B8B-4108-A52D-49375A861C8D}">
    <text>Norāda izmaksas gadā</text>
  </threadedComment>
  <threadedComment ref="F12" dT="2020-11-10T11:21:38.95" personId="{772C932C-E554-48EB-B0AF-F2AC3365E188}" id="{5658E32D-0DE0-4F43-959E-F35BF4DCB311}">
    <text>Norāda kopā pavadīto laiku (h)transportējot paraugus visos braucienos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0" dT="2020-12-22T14:21:30.56" personId="{772C932C-E554-48EB-B0AF-F2AC3365E188}" id="{7810F4FD-432E-4783-90FF-3D879A1113FE}">
    <text>Norāda izmaksas gadā</text>
  </threadedComment>
  <threadedComment ref="F12" dT="2020-11-10T11:21:38.95" personId="{772C932C-E554-48EB-B0AF-F2AC3365E188}" id="{8E11AB16-9951-4F87-BD03-8CCDB6BDAD70}">
    <text>Norāda kopā pavadīto laiku (h)transportējot paraugus visos braucienos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81A2-71A9-42C6-9701-7C4CFAB94816}">
  <dimension ref="A1:S39"/>
  <sheetViews>
    <sheetView workbookViewId="0">
      <selection activeCell="I18" sqref="I18"/>
    </sheetView>
  </sheetViews>
  <sheetFormatPr defaultColWidth="9.109375" defaultRowHeight="15.6" x14ac:dyDescent="0.3"/>
  <cols>
    <col min="1" max="1" width="18.88671875" style="10" bestFit="1" customWidth="1"/>
    <col min="2" max="2" width="22.5546875" style="7" customWidth="1"/>
    <col min="3" max="3" width="37" style="7" customWidth="1"/>
    <col min="4" max="4" width="15.33203125" style="7" customWidth="1"/>
    <col min="5" max="5" width="36.6640625" style="7" customWidth="1"/>
    <col min="6" max="6" width="14.44140625" style="7" customWidth="1"/>
    <col min="7" max="7" width="11.33203125" style="7" customWidth="1"/>
    <col min="8" max="19" width="8.33203125" style="52" customWidth="1"/>
    <col min="20" max="16384" width="9.109375" style="7"/>
  </cols>
  <sheetData>
    <row r="1" spans="1:8" s="3" customFormat="1" x14ac:dyDescent="0.3">
      <c r="A1" s="1" t="s">
        <v>0</v>
      </c>
      <c r="B1" s="6"/>
      <c r="E1" s="59"/>
      <c r="F1" s="59"/>
      <c r="H1" s="4"/>
    </row>
    <row r="2" spans="1:8" s="3" customFormat="1" x14ac:dyDescent="0.3">
      <c r="A2" s="5" t="s">
        <v>1</v>
      </c>
      <c r="B2" s="6"/>
      <c r="E2" s="51"/>
      <c r="F2" s="51"/>
      <c r="H2" s="4"/>
    </row>
    <row r="3" spans="1:8" x14ac:dyDescent="0.3">
      <c r="A3" s="5" t="s">
        <v>2</v>
      </c>
      <c r="B3" s="2"/>
      <c r="C3" s="8"/>
      <c r="D3" s="8"/>
      <c r="E3" s="8"/>
    </row>
    <row r="4" spans="1:8" x14ac:dyDescent="0.3">
      <c r="A4" s="5" t="s">
        <v>3</v>
      </c>
      <c r="B4" s="2"/>
      <c r="C4" s="8"/>
      <c r="D4" s="8"/>
      <c r="E4" s="8"/>
    </row>
    <row r="5" spans="1:8" s="3" customFormat="1" x14ac:dyDescent="0.3">
      <c r="A5" s="10"/>
      <c r="B5" s="9"/>
      <c r="E5" s="51"/>
      <c r="F5" s="51"/>
      <c r="H5" s="4"/>
    </row>
    <row r="6" spans="1:8" ht="30.6" customHeight="1" x14ac:dyDescent="0.3">
      <c r="B6" s="60" t="s">
        <v>49</v>
      </c>
      <c r="C6" s="60"/>
      <c r="D6" s="60"/>
      <c r="E6" s="60"/>
      <c r="F6" s="60"/>
    </row>
    <row r="7" spans="1:8" x14ac:dyDescent="0.3">
      <c r="B7" s="9"/>
    </row>
    <row r="8" spans="1:8" x14ac:dyDescent="0.3">
      <c r="B8" s="11">
        <v>20</v>
      </c>
      <c r="C8" s="12" t="s">
        <v>4</v>
      </c>
      <c r="E8" s="13" t="s">
        <v>35</v>
      </c>
      <c r="F8" s="14"/>
      <c r="G8" s="15"/>
    </row>
    <row r="9" spans="1:8" x14ac:dyDescent="0.3">
      <c r="B9" s="11">
        <v>8</v>
      </c>
      <c r="C9" s="12" t="s">
        <v>5</v>
      </c>
      <c r="E9" s="16" t="s">
        <v>6</v>
      </c>
      <c r="F9" s="14"/>
      <c r="G9" s="15"/>
    </row>
    <row r="10" spans="1:8" x14ac:dyDescent="0.3">
      <c r="B10" s="17"/>
      <c r="C10" s="12" t="s">
        <v>7</v>
      </c>
      <c r="E10" s="16" t="s">
        <v>8</v>
      </c>
      <c r="F10" s="18" t="e">
        <f>F9/F8</f>
        <v>#DIV/0!</v>
      </c>
      <c r="G10" s="15"/>
    </row>
    <row r="11" spans="1:8" ht="31.2" x14ac:dyDescent="0.3">
      <c r="B11" s="17"/>
      <c r="C11" s="19" t="s">
        <v>9</v>
      </c>
      <c r="E11" s="13" t="s">
        <v>38</v>
      </c>
      <c r="F11" s="2"/>
      <c r="G11" s="15"/>
    </row>
    <row r="12" spans="1:8" x14ac:dyDescent="0.3">
      <c r="B12" s="20"/>
      <c r="C12" s="10"/>
      <c r="E12" s="13" t="s">
        <v>10</v>
      </c>
      <c r="F12" s="2"/>
      <c r="G12" s="15"/>
    </row>
    <row r="13" spans="1:8" x14ac:dyDescent="0.3">
      <c r="B13" s="20"/>
      <c r="C13" s="10"/>
      <c r="E13" s="13" t="s">
        <v>39</v>
      </c>
      <c r="F13" s="2"/>
      <c r="G13" s="15"/>
    </row>
    <row r="14" spans="1:8" x14ac:dyDescent="0.3">
      <c r="B14" s="22" t="s">
        <v>11</v>
      </c>
      <c r="C14" s="10"/>
      <c r="G14" s="15"/>
    </row>
    <row r="15" spans="1:8" x14ac:dyDescent="0.3">
      <c r="B15" s="23"/>
      <c r="C15" s="24" t="s">
        <v>12</v>
      </c>
      <c r="D15" s="25" t="s">
        <v>13</v>
      </c>
      <c r="E15" s="26" t="s">
        <v>14</v>
      </c>
      <c r="F15" s="27" t="s">
        <v>15</v>
      </c>
      <c r="G15" s="28"/>
    </row>
    <row r="16" spans="1:8" x14ac:dyDescent="0.3">
      <c r="B16" s="29" t="s">
        <v>16</v>
      </c>
      <c r="C16" s="30"/>
      <c r="D16" s="31">
        <f>ROUND(C16/12,2)</f>
        <v>0</v>
      </c>
      <c r="E16" s="31">
        <f>ROUND(D16/$B$8/$B$9,2)</f>
        <v>0</v>
      </c>
      <c r="F16" s="31" t="e">
        <f>E16/($F$9/$F$12)</f>
        <v>#DIV/0!</v>
      </c>
      <c r="G16" s="15"/>
    </row>
    <row r="17" spans="1:7" x14ac:dyDescent="0.3">
      <c r="B17" s="29" t="s">
        <v>17</v>
      </c>
      <c r="C17" s="32">
        <f>C16*0.2359</f>
        <v>0</v>
      </c>
      <c r="D17" s="31">
        <f t="shared" ref="D17" si="0">ROUND(C17/12,2)</f>
        <v>0</v>
      </c>
      <c r="E17" s="31">
        <f>ROUND(SUM(E16:E16)*0.2359,2)</f>
        <v>0</v>
      </c>
      <c r="F17" s="31" t="e">
        <f>E17/($F$9/$F$12)</f>
        <v>#DIV/0!</v>
      </c>
      <c r="G17" s="15"/>
    </row>
    <row r="18" spans="1:7" x14ac:dyDescent="0.3">
      <c r="B18" s="26" t="s">
        <v>18</v>
      </c>
      <c r="C18" s="32"/>
      <c r="D18" s="32">
        <f>SUM(D16:D17)</f>
        <v>0</v>
      </c>
      <c r="E18" s="32">
        <f>SUM(E16:E17)</f>
        <v>0</v>
      </c>
      <c r="F18" s="32" t="e">
        <f>F16+F17</f>
        <v>#DIV/0!</v>
      </c>
      <c r="G18" s="15"/>
    </row>
    <row r="19" spans="1:7" x14ac:dyDescent="0.3">
      <c r="B19" s="33"/>
      <c r="C19" s="10"/>
      <c r="G19" s="15"/>
    </row>
    <row r="20" spans="1:7" x14ac:dyDescent="0.3">
      <c r="D20" s="34"/>
      <c r="E20" s="3"/>
      <c r="F20" s="3"/>
      <c r="G20" s="15"/>
    </row>
    <row r="21" spans="1:7" x14ac:dyDescent="0.3">
      <c r="B21" s="63" t="s">
        <v>40</v>
      </c>
      <c r="C21" s="64"/>
      <c r="D21" s="65"/>
      <c r="E21" s="35"/>
    </row>
    <row r="22" spans="1:7" ht="31.2" x14ac:dyDescent="0.3">
      <c r="B22" s="36" t="s">
        <v>19</v>
      </c>
      <c r="C22" s="36" t="s">
        <v>20</v>
      </c>
      <c r="D22" s="37" t="s">
        <v>21</v>
      </c>
    </row>
    <row r="23" spans="1:7" x14ac:dyDescent="0.3">
      <c r="B23" s="38" t="s">
        <v>22</v>
      </c>
      <c r="C23" s="39" t="s">
        <v>23</v>
      </c>
      <c r="D23" s="40"/>
    </row>
    <row r="24" spans="1:7" x14ac:dyDescent="0.3">
      <c r="B24" s="41" t="s">
        <v>24</v>
      </c>
      <c r="C24" s="42" t="s">
        <v>25</v>
      </c>
      <c r="D24" s="43" t="e">
        <f>F18</f>
        <v>#DIV/0!</v>
      </c>
    </row>
    <row r="25" spans="1:7" x14ac:dyDescent="0.3">
      <c r="B25" s="41" t="s">
        <v>26</v>
      </c>
      <c r="C25" s="42" t="s">
        <v>27</v>
      </c>
      <c r="D25" s="43" t="e">
        <f>(B10+B11)/12/B8/B9/(F9/F12)</f>
        <v>#DIV/0!</v>
      </c>
    </row>
    <row r="26" spans="1:7" x14ac:dyDescent="0.3">
      <c r="B26" s="41" t="s">
        <v>28</v>
      </c>
      <c r="C26" s="42" t="s">
        <v>29</v>
      </c>
      <c r="D26" s="43" t="e">
        <f>F13/F9</f>
        <v>#DIV/0!</v>
      </c>
    </row>
    <row r="27" spans="1:7" x14ac:dyDescent="0.3">
      <c r="B27" s="61" t="s">
        <v>30</v>
      </c>
      <c r="C27" s="61"/>
      <c r="D27" s="44" t="e">
        <f>SUM(D24:D26)</f>
        <v>#DIV/0!</v>
      </c>
    </row>
    <row r="28" spans="1:7" x14ac:dyDescent="0.3">
      <c r="B28" s="45" t="s">
        <v>31</v>
      </c>
      <c r="C28" s="46" t="s">
        <v>32</v>
      </c>
      <c r="D28" s="44" t="e">
        <f>D27*0.06665</f>
        <v>#DIV/0!</v>
      </c>
      <c r="E28" s="47"/>
    </row>
    <row r="29" spans="1:7" x14ac:dyDescent="0.3">
      <c r="B29" s="62" t="s">
        <v>33</v>
      </c>
      <c r="C29" s="62"/>
      <c r="D29" s="48" t="e">
        <f>ROUND(SUM(D27:D28),6)</f>
        <v>#DIV/0!</v>
      </c>
    </row>
    <row r="30" spans="1:7" x14ac:dyDescent="0.3">
      <c r="A30" s="49"/>
      <c r="B30" s="66" t="s">
        <v>41</v>
      </c>
      <c r="C30" s="66"/>
      <c r="D30" s="66"/>
      <c r="E30" s="8"/>
    </row>
    <row r="31" spans="1:7" x14ac:dyDescent="0.3">
      <c r="A31" s="49"/>
      <c r="B31" s="8"/>
      <c r="C31" s="8"/>
      <c r="D31" s="8"/>
      <c r="E31" s="8"/>
    </row>
    <row r="32" spans="1:7" x14ac:dyDescent="0.3">
      <c r="A32" s="49"/>
      <c r="B32" s="8"/>
      <c r="C32" s="50" t="s">
        <v>34</v>
      </c>
      <c r="D32" s="50" t="e">
        <f>ROUND(D29*F9,2)</f>
        <v>#DIV/0!</v>
      </c>
      <c r="E32" s="8"/>
    </row>
    <row r="33" spans="1:5" x14ac:dyDescent="0.3">
      <c r="A33" s="49"/>
      <c r="B33" s="8"/>
      <c r="C33" s="8"/>
      <c r="D33" s="8"/>
      <c r="E33" s="8"/>
    </row>
    <row r="34" spans="1:5" x14ac:dyDescent="0.3">
      <c r="A34" s="49"/>
      <c r="B34" s="8"/>
      <c r="C34" s="8"/>
      <c r="D34" s="8"/>
      <c r="E34" s="8"/>
    </row>
    <row r="35" spans="1:5" ht="31.2" x14ac:dyDescent="0.3">
      <c r="A35" s="19" t="s">
        <v>19</v>
      </c>
      <c r="B35" s="19" t="s">
        <v>36</v>
      </c>
      <c r="C35" s="12" t="s">
        <v>37</v>
      </c>
      <c r="D35" s="8"/>
      <c r="E35" s="8"/>
    </row>
    <row r="36" spans="1:5" x14ac:dyDescent="0.3">
      <c r="A36" s="53">
        <v>1</v>
      </c>
      <c r="B36" s="54"/>
      <c r="C36" s="54"/>
    </row>
    <row r="37" spans="1:5" x14ac:dyDescent="0.3">
      <c r="A37" s="53">
        <v>2</v>
      </c>
      <c r="B37" s="54"/>
      <c r="C37" s="54"/>
    </row>
    <row r="38" spans="1:5" x14ac:dyDescent="0.3">
      <c r="A38" s="53">
        <v>3</v>
      </c>
      <c r="B38" s="54"/>
      <c r="C38" s="54"/>
      <c r="D38" s="8"/>
      <c r="E38" s="8"/>
    </row>
    <row r="39" spans="1:5" x14ac:dyDescent="0.3">
      <c r="A39" s="53">
        <v>4</v>
      </c>
      <c r="B39" s="54"/>
      <c r="C39" s="54"/>
    </row>
  </sheetData>
  <mergeCells count="6">
    <mergeCell ref="B30:D30"/>
    <mergeCell ref="E1:F1"/>
    <mergeCell ref="B6:F6"/>
    <mergeCell ref="B21:D21"/>
    <mergeCell ref="B27:C27"/>
    <mergeCell ref="B29:C2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E50C-A5C1-4E87-B444-5BB8D5C5CAC6}">
  <dimension ref="A1:H28"/>
  <sheetViews>
    <sheetView workbookViewId="0">
      <selection activeCell="B6" sqref="B6:F6"/>
    </sheetView>
  </sheetViews>
  <sheetFormatPr defaultColWidth="9.109375" defaultRowHeight="13.8" x14ac:dyDescent="0.25"/>
  <cols>
    <col min="1" max="1" width="18.88671875" style="58" bestFit="1" customWidth="1"/>
    <col min="2" max="7" width="23.6640625" style="55" customWidth="1"/>
    <col min="8" max="16384" width="9.109375" style="55"/>
  </cols>
  <sheetData>
    <row r="1" spans="1:8" s="3" customFormat="1" ht="15.6" x14ac:dyDescent="0.3">
      <c r="A1" s="1" t="s">
        <v>0</v>
      </c>
      <c r="B1" s="6"/>
      <c r="E1" s="59"/>
      <c r="F1" s="59"/>
      <c r="H1" s="4"/>
    </row>
    <row r="2" spans="1:8" s="3" customFormat="1" ht="15.6" x14ac:dyDescent="0.3">
      <c r="A2" s="5" t="s">
        <v>1</v>
      </c>
      <c r="B2" s="6"/>
      <c r="E2" s="51"/>
      <c r="F2" s="51"/>
      <c r="H2" s="4"/>
    </row>
    <row r="3" spans="1:8" ht="15.6" x14ac:dyDescent="0.3">
      <c r="A3" s="5" t="s">
        <v>2</v>
      </c>
      <c r="B3" s="2"/>
    </row>
    <row r="4" spans="1:8" ht="15.6" x14ac:dyDescent="0.3">
      <c r="A4" s="5" t="s">
        <v>3</v>
      </c>
      <c r="B4" s="2"/>
    </row>
    <row r="5" spans="1:8" s="3" customFormat="1" ht="15.6" x14ac:dyDescent="0.3">
      <c r="A5" s="10"/>
      <c r="B5" s="9"/>
      <c r="E5" s="51"/>
      <c r="F5" s="51"/>
      <c r="H5" s="4"/>
    </row>
    <row r="6" spans="1:8" s="7" customFormat="1" ht="35.4" customHeight="1" x14ac:dyDescent="0.3">
      <c r="A6" s="10"/>
      <c r="B6" s="60" t="s">
        <v>48</v>
      </c>
      <c r="C6" s="60"/>
      <c r="D6" s="60"/>
      <c r="E6" s="60"/>
      <c r="F6" s="60"/>
      <c r="H6" s="8"/>
    </row>
    <row r="9" spans="1:8" ht="15.6" x14ac:dyDescent="0.3">
      <c r="A9" s="10"/>
      <c r="B9" s="13" t="s">
        <v>35</v>
      </c>
      <c r="C9" s="2"/>
      <c r="D9" s="7"/>
      <c r="E9" s="7"/>
      <c r="F9" s="7"/>
      <c r="G9" s="7"/>
    </row>
    <row r="10" spans="1:8" ht="15.6" x14ac:dyDescent="0.3">
      <c r="A10" s="10"/>
      <c r="B10" s="13" t="s">
        <v>42</v>
      </c>
      <c r="C10" s="2"/>
      <c r="D10" s="7"/>
      <c r="E10" s="7"/>
      <c r="F10" s="7"/>
      <c r="G10" s="7"/>
    </row>
    <row r="11" spans="1:8" ht="15.6" x14ac:dyDescent="0.3">
      <c r="A11" s="10"/>
      <c r="B11" s="7"/>
      <c r="C11" s="7"/>
      <c r="D11" s="7"/>
      <c r="E11" s="7"/>
      <c r="F11" s="7"/>
      <c r="G11" s="7"/>
    </row>
    <row r="12" spans="1:8" ht="15.6" x14ac:dyDescent="0.3">
      <c r="A12" s="10"/>
      <c r="B12" s="13" t="s">
        <v>43</v>
      </c>
      <c r="C12" s="2"/>
      <c r="D12" s="7"/>
      <c r="E12" s="7"/>
      <c r="F12" s="7"/>
      <c r="G12" s="7"/>
    </row>
    <row r="13" spans="1:8" ht="15.6" x14ac:dyDescent="0.3">
      <c r="A13" s="10"/>
      <c r="B13" s="7"/>
      <c r="C13" s="7"/>
      <c r="D13" s="7"/>
      <c r="E13" s="7"/>
      <c r="F13" s="7"/>
      <c r="G13" s="7"/>
    </row>
    <row r="14" spans="1:8" ht="15.6" x14ac:dyDescent="0.3">
      <c r="A14" s="10"/>
      <c r="B14" s="7"/>
      <c r="C14" s="7"/>
      <c r="D14" s="7"/>
      <c r="E14" s="7"/>
      <c r="F14" s="7"/>
      <c r="G14" s="7"/>
    </row>
    <row r="15" spans="1:8" ht="15.6" x14ac:dyDescent="0.3">
      <c r="A15" s="10"/>
      <c r="B15" s="7"/>
      <c r="C15" s="7"/>
      <c r="D15" s="7"/>
      <c r="E15" s="7"/>
      <c r="F15" s="7"/>
      <c r="G15" s="7"/>
    </row>
    <row r="16" spans="1:8" ht="15.6" x14ac:dyDescent="0.3">
      <c r="A16" s="10"/>
      <c r="B16" s="7"/>
      <c r="C16" s="7"/>
      <c r="D16" s="7"/>
      <c r="E16" s="7"/>
      <c r="F16" s="7"/>
      <c r="G16" s="7"/>
    </row>
    <row r="17" spans="1:7" ht="15.6" x14ac:dyDescent="0.3">
      <c r="A17" s="56" t="s">
        <v>19</v>
      </c>
      <c r="B17" s="56" t="s">
        <v>44</v>
      </c>
      <c r="C17" s="56" t="s">
        <v>45</v>
      </c>
      <c r="D17" s="56" t="s">
        <v>37</v>
      </c>
      <c r="E17" s="56" t="s">
        <v>21</v>
      </c>
      <c r="F17" s="7"/>
      <c r="G17" s="7"/>
    </row>
    <row r="18" spans="1:7" ht="15.6" x14ac:dyDescent="0.3">
      <c r="A18" s="57">
        <v>1</v>
      </c>
      <c r="B18" s="2"/>
      <c r="C18" s="2"/>
      <c r="D18" s="2"/>
      <c r="E18" s="2"/>
      <c r="F18" s="7"/>
      <c r="G18" s="7"/>
    </row>
    <row r="19" spans="1:7" ht="15.6" x14ac:dyDescent="0.3">
      <c r="A19" s="57">
        <v>2</v>
      </c>
      <c r="B19" s="2"/>
      <c r="C19" s="2"/>
      <c r="D19" s="2"/>
      <c r="E19" s="2"/>
      <c r="F19" s="7"/>
      <c r="G19" s="7"/>
    </row>
    <row r="20" spans="1:7" ht="15.6" x14ac:dyDescent="0.3">
      <c r="A20" s="57">
        <v>3</v>
      </c>
      <c r="B20" s="2"/>
      <c r="C20" s="2"/>
      <c r="D20" s="2"/>
      <c r="E20" s="2"/>
      <c r="F20" s="7"/>
      <c r="G20" s="7"/>
    </row>
    <row r="21" spans="1:7" ht="15.6" x14ac:dyDescent="0.3">
      <c r="A21" s="57">
        <v>4</v>
      </c>
      <c r="B21" s="2"/>
      <c r="C21" s="2"/>
      <c r="D21" s="2"/>
      <c r="E21" s="2"/>
      <c r="F21" s="7"/>
      <c r="G21" s="7"/>
    </row>
    <row r="22" spans="1:7" ht="15.6" x14ac:dyDescent="0.3">
      <c r="A22" s="57" t="s">
        <v>46</v>
      </c>
      <c r="B22" s="2"/>
      <c r="C22" s="2"/>
      <c r="D22" s="2"/>
      <c r="E22" s="2"/>
      <c r="F22" s="7"/>
      <c r="G22" s="7"/>
    </row>
    <row r="23" spans="1:7" ht="15.6" x14ac:dyDescent="0.3">
      <c r="A23" s="5" t="s">
        <v>47</v>
      </c>
      <c r="B23" s="21"/>
      <c r="C23" s="21">
        <f>COUNT(C18:C22)</f>
        <v>0</v>
      </c>
      <c r="D23" s="21"/>
      <c r="E23" s="21">
        <f>SUM(E18:E22)</f>
        <v>0</v>
      </c>
      <c r="F23" s="7"/>
      <c r="G23" s="7"/>
    </row>
    <row r="24" spans="1:7" ht="15.6" x14ac:dyDescent="0.3">
      <c r="A24" s="10"/>
      <c r="B24" s="7"/>
      <c r="C24" s="7"/>
      <c r="D24" s="7"/>
      <c r="E24" s="7"/>
      <c r="F24" s="7"/>
      <c r="G24" s="7"/>
    </row>
    <row r="25" spans="1:7" ht="15.6" x14ac:dyDescent="0.3">
      <c r="A25" s="10"/>
      <c r="B25" s="7"/>
      <c r="C25" s="7"/>
      <c r="D25" s="7"/>
      <c r="E25" s="7"/>
      <c r="F25" s="7"/>
      <c r="G25" s="7"/>
    </row>
    <row r="26" spans="1:7" ht="15.6" x14ac:dyDescent="0.3">
      <c r="A26" s="10"/>
      <c r="B26" s="7"/>
      <c r="C26" s="7"/>
      <c r="D26" s="7"/>
      <c r="E26" s="7"/>
      <c r="F26" s="7"/>
      <c r="G26" s="7"/>
    </row>
    <row r="27" spans="1:7" ht="15.6" x14ac:dyDescent="0.3">
      <c r="A27" s="10"/>
      <c r="B27" s="7"/>
      <c r="C27" s="7"/>
      <c r="D27" s="7"/>
      <c r="E27" s="7"/>
      <c r="F27" s="7"/>
      <c r="G27" s="7"/>
    </row>
    <row r="28" spans="1:7" ht="15.6" x14ac:dyDescent="0.3">
      <c r="A28" s="10"/>
      <c r="B28" s="7"/>
      <c r="C28" s="7"/>
      <c r="D28" s="7"/>
      <c r="E28" s="7"/>
      <c r="F28" s="7"/>
      <c r="G28" s="7"/>
    </row>
  </sheetData>
  <mergeCells count="2">
    <mergeCell ref="E1:F1"/>
    <mergeCell ref="B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5239-5BF1-4A6C-961C-D0021A3AA4BC}">
  <dimension ref="A1:S39"/>
  <sheetViews>
    <sheetView tabSelected="1" workbookViewId="0">
      <selection activeCell="I8" sqref="I8"/>
    </sheetView>
  </sheetViews>
  <sheetFormatPr defaultColWidth="9.109375" defaultRowHeight="15.6" x14ac:dyDescent="0.3"/>
  <cols>
    <col min="1" max="1" width="18.88671875" style="10" bestFit="1" customWidth="1"/>
    <col min="2" max="2" width="22.5546875" style="7" customWidth="1"/>
    <col min="3" max="3" width="37" style="7" customWidth="1"/>
    <col min="4" max="4" width="15.33203125" style="7" customWidth="1"/>
    <col min="5" max="5" width="36.6640625" style="7" customWidth="1"/>
    <col min="6" max="6" width="14.44140625" style="7" customWidth="1"/>
    <col min="7" max="7" width="11.33203125" style="7" customWidth="1"/>
    <col min="8" max="19" width="8.33203125" style="52" customWidth="1"/>
    <col min="20" max="16384" width="9.109375" style="7"/>
  </cols>
  <sheetData>
    <row r="1" spans="1:8" s="3" customFormat="1" x14ac:dyDescent="0.3">
      <c r="A1" s="1" t="s">
        <v>0</v>
      </c>
      <c r="B1" s="6"/>
      <c r="E1" s="59"/>
      <c r="F1" s="59"/>
      <c r="H1" s="4"/>
    </row>
    <row r="2" spans="1:8" s="3" customFormat="1" x14ac:dyDescent="0.3">
      <c r="A2" s="5" t="s">
        <v>1</v>
      </c>
      <c r="B2" s="6"/>
      <c r="E2" s="51"/>
      <c r="F2" s="51"/>
      <c r="H2" s="4"/>
    </row>
    <row r="3" spans="1:8" x14ac:dyDescent="0.3">
      <c r="A3" s="5" t="s">
        <v>2</v>
      </c>
      <c r="B3" s="2"/>
      <c r="C3" s="8"/>
      <c r="D3" s="8"/>
      <c r="E3" s="8"/>
    </row>
    <row r="4" spans="1:8" x14ac:dyDescent="0.3">
      <c r="A4" s="5" t="s">
        <v>3</v>
      </c>
      <c r="B4" s="2"/>
      <c r="C4" s="8"/>
      <c r="D4" s="8"/>
      <c r="E4" s="8"/>
    </row>
    <row r="5" spans="1:8" s="3" customFormat="1" x14ac:dyDescent="0.3">
      <c r="A5" s="10"/>
      <c r="B5" s="9"/>
      <c r="E5" s="51"/>
      <c r="F5" s="51"/>
      <c r="H5" s="4"/>
    </row>
    <row r="6" spans="1:8" ht="30.6" customHeight="1" x14ac:dyDescent="0.3">
      <c r="B6" s="60" t="s">
        <v>51</v>
      </c>
      <c r="C6" s="60"/>
      <c r="D6" s="60"/>
      <c r="E6" s="60"/>
      <c r="F6" s="60"/>
    </row>
    <row r="7" spans="1:8" x14ac:dyDescent="0.3">
      <c r="B7" s="9"/>
    </row>
    <row r="8" spans="1:8" x14ac:dyDescent="0.3">
      <c r="B8" s="11">
        <v>20</v>
      </c>
      <c r="C8" s="12" t="s">
        <v>4</v>
      </c>
      <c r="E8" s="13" t="s">
        <v>35</v>
      </c>
      <c r="F8" s="14"/>
      <c r="G8" s="15"/>
    </row>
    <row r="9" spans="1:8" x14ac:dyDescent="0.3">
      <c r="B9" s="11">
        <v>8</v>
      </c>
      <c r="C9" s="12" t="s">
        <v>5</v>
      </c>
      <c r="E9" s="16" t="s">
        <v>6</v>
      </c>
      <c r="F9" s="14"/>
      <c r="G9" s="15"/>
    </row>
    <row r="10" spans="1:8" x14ac:dyDescent="0.3">
      <c r="B10" s="17"/>
      <c r="C10" s="12" t="s">
        <v>7</v>
      </c>
      <c r="E10" s="16" t="s">
        <v>8</v>
      </c>
      <c r="F10" s="18" t="e">
        <f>F9/F8</f>
        <v>#DIV/0!</v>
      </c>
      <c r="G10" s="15"/>
    </row>
    <row r="11" spans="1:8" ht="31.2" x14ac:dyDescent="0.3">
      <c r="B11" s="17"/>
      <c r="C11" s="19" t="s">
        <v>9</v>
      </c>
      <c r="E11" s="13" t="s">
        <v>38</v>
      </c>
      <c r="F11" s="2"/>
      <c r="G11" s="15"/>
    </row>
    <row r="12" spans="1:8" x14ac:dyDescent="0.3">
      <c r="B12" s="20"/>
      <c r="C12" s="10"/>
      <c r="E12" s="13" t="s">
        <v>10</v>
      </c>
      <c r="F12" s="2"/>
      <c r="G12" s="15"/>
    </row>
    <row r="13" spans="1:8" x14ac:dyDescent="0.3">
      <c r="B13" s="20"/>
      <c r="C13" s="10"/>
      <c r="E13" s="13" t="s">
        <v>39</v>
      </c>
      <c r="F13" s="2"/>
      <c r="G13" s="15"/>
    </row>
    <row r="14" spans="1:8" x14ac:dyDescent="0.3">
      <c r="B14" s="22" t="s">
        <v>11</v>
      </c>
      <c r="C14" s="10"/>
      <c r="G14" s="15"/>
    </row>
    <row r="15" spans="1:8" x14ac:dyDescent="0.3">
      <c r="B15" s="23"/>
      <c r="C15" s="24" t="s">
        <v>12</v>
      </c>
      <c r="D15" s="25" t="s">
        <v>13</v>
      </c>
      <c r="E15" s="26" t="s">
        <v>14</v>
      </c>
      <c r="F15" s="27" t="s">
        <v>15</v>
      </c>
      <c r="G15" s="28"/>
    </row>
    <row r="16" spans="1:8" x14ac:dyDescent="0.3">
      <c r="B16" s="29" t="s">
        <v>16</v>
      </c>
      <c r="C16" s="30"/>
      <c r="D16" s="31">
        <f>ROUND(C16/12,2)</f>
        <v>0</v>
      </c>
      <c r="E16" s="31">
        <f>ROUND(D16/$B$8/$B$9,2)</f>
        <v>0</v>
      </c>
      <c r="F16" s="31" t="e">
        <f>E16/($F$9/$F$12)</f>
        <v>#DIV/0!</v>
      </c>
      <c r="G16" s="15"/>
    </row>
    <row r="17" spans="1:7" x14ac:dyDescent="0.3">
      <c r="B17" s="29" t="s">
        <v>17</v>
      </c>
      <c r="C17" s="32">
        <f>C16*0.2359</f>
        <v>0</v>
      </c>
      <c r="D17" s="31">
        <f t="shared" ref="D17" si="0">ROUND(C17/12,2)</f>
        <v>0</v>
      </c>
      <c r="E17" s="31">
        <f>ROUND(SUM(E16:E16)*0.2359,2)</f>
        <v>0</v>
      </c>
      <c r="F17" s="31" t="e">
        <f>E17/($F$9/$F$12)</f>
        <v>#DIV/0!</v>
      </c>
      <c r="G17" s="15"/>
    </row>
    <row r="18" spans="1:7" x14ac:dyDescent="0.3">
      <c r="B18" s="26" t="s">
        <v>18</v>
      </c>
      <c r="C18" s="32"/>
      <c r="D18" s="32">
        <f>SUM(D16:D17)</f>
        <v>0</v>
      </c>
      <c r="E18" s="32">
        <f>SUM(E16:E17)</f>
        <v>0</v>
      </c>
      <c r="F18" s="32" t="e">
        <f>F16+F17</f>
        <v>#DIV/0!</v>
      </c>
      <c r="G18" s="15"/>
    </row>
    <row r="19" spans="1:7" x14ac:dyDescent="0.3">
      <c r="B19" s="33"/>
      <c r="C19" s="10"/>
      <c r="G19" s="15"/>
    </row>
    <row r="20" spans="1:7" x14ac:dyDescent="0.3">
      <c r="D20" s="34"/>
      <c r="E20" s="3"/>
      <c r="F20" s="3"/>
      <c r="G20" s="15"/>
    </row>
    <row r="21" spans="1:7" x14ac:dyDescent="0.3">
      <c r="B21" s="63" t="s">
        <v>40</v>
      </c>
      <c r="C21" s="64"/>
      <c r="D21" s="65"/>
      <c r="E21" s="35"/>
    </row>
    <row r="22" spans="1:7" ht="31.2" x14ac:dyDescent="0.3">
      <c r="B22" s="36" t="s">
        <v>19</v>
      </c>
      <c r="C22" s="36" t="s">
        <v>20</v>
      </c>
      <c r="D22" s="37" t="s">
        <v>21</v>
      </c>
    </row>
    <row r="23" spans="1:7" x14ac:dyDescent="0.3">
      <c r="B23" s="38" t="s">
        <v>22</v>
      </c>
      <c r="C23" s="39" t="s">
        <v>23</v>
      </c>
      <c r="D23" s="40"/>
    </row>
    <row r="24" spans="1:7" x14ac:dyDescent="0.3">
      <c r="B24" s="41" t="s">
        <v>24</v>
      </c>
      <c r="C24" s="42" t="s">
        <v>25</v>
      </c>
      <c r="D24" s="43" t="e">
        <f>F18</f>
        <v>#DIV/0!</v>
      </c>
    </row>
    <row r="25" spans="1:7" x14ac:dyDescent="0.3">
      <c r="B25" s="41" t="s">
        <v>26</v>
      </c>
      <c r="C25" s="42" t="s">
        <v>27</v>
      </c>
      <c r="D25" s="43" t="e">
        <f>(B10+B11)/12/B8/B9/(F9/F12)</f>
        <v>#DIV/0!</v>
      </c>
    </row>
    <row r="26" spans="1:7" x14ac:dyDescent="0.3">
      <c r="B26" s="41" t="s">
        <v>28</v>
      </c>
      <c r="C26" s="42" t="s">
        <v>29</v>
      </c>
      <c r="D26" s="43" t="e">
        <f>F13/F9</f>
        <v>#DIV/0!</v>
      </c>
    </row>
    <row r="27" spans="1:7" x14ac:dyDescent="0.3">
      <c r="B27" s="61" t="s">
        <v>30</v>
      </c>
      <c r="C27" s="61"/>
      <c r="D27" s="44" t="e">
        <f>SUM(D24:D26)</f>
        <v>#DIV/0!</v>
      </c>
    </row>
    <row r="28" spans="1:7" x14ac:dyDescent="0.3">
      <c r="B28" s="45" t="s">
        <v>31</v>
      </c>
      <c r="C28" s="46" t="s">
        <v>32</v>
      </c>
      <c r="D28" s="44" t="e">
        <f>D27*0.06665</f>
        <v>#DIV/0!</v>
      </c>
      <c r="E28" s="47"/>
    </row>
    <row r="29" spans="1:7" x14ac:dyDescent="0.3">
      <c r="B29" s="62" t="s">
        <v>33</v>
      </c>
      <c r="C29" s="62"/>
      <c r="D29" s="48" t="e">
        <f>ROUND(SUM(D27:D28),6)</f>
        <v>#DIV/0!</v>
      </c>
    </row>
    <row r="30" spans="1:7" x14ac:dyDescent="0.3">
      <c r="A30" s="49"/>
      <c r="B30" s="66" t="s">
        <v>50</v>
      </c>
      <c r="C30" s="66"/>
      <c r="D30" s="66"/>
      <c r="E30" s="8"/>
    </row>
    <row r="31" spans="1:7" x14ac:dyDescent="0.3">
      <c r="A31" s="49"/>
      <c r="B31" s="8"/>
      <c r="C31" s="8"/>
      <c r="D31" s="8"/>
      <c r="E31" s="8"/>
    </row>
    <row r="32" spans="1:7" x14ac:dyDescent="0.3">
      <c r="A32" s="49"/>
      <c r="B32" s="8"/>
      <c r="C32" s="50" t="s">
        <v>34</v>
      </c>
      <c r="D32" s="50" t="e">
        <f>ROUND(D29*F9,2)</f>
        <v>#DIV/0!</v>
      </c>
      <c r="E32" s="8"/>
    </row>
    <row r="33" spans="1:5" x14ac:dyDescent="0.3">
      <c r="A33" s="49"/>
      <c r="B33" s="8"/>
      <c r="C33" s="8"/>
      <c r="D33" s="8"/>
      <c r="E33" s="8"/>
    </row>
    <row r="34" spans="1:5" x14ac:dyDescent="0.3">
      <c r="A34" s="49"/>
      <c r="B34" s="8"/>
      <c r="C34" s="8"/>
      <c r="D34" s="8"/>
      <c r="E34" s="8"/>
    </row>
    <row r="35" spans="1:5" ht="31.2" x14ac:dyDescent="0.3">
      <c r="A35" s="19" t="s">
        <v>19</v>
      </c>
      <c r="B35" s="19" t="s">
        <v>36</v>
      </c>
      <c r="C35" s="12" t="s">
        <v>37</v>
      </c>
      <c r="D35" s="8"/>
      <c r="E35" s="8"/>
    </row>
    <row r="36" spans="1:5" x14ac:dyDescent="0.3">
      <c r="A36" s="53">
        <v>1</v>
      </c>
      <c r="B36" s="54"/>
      <c r="C36" s="54"/>
    </row>
    <row r="37" spans="1:5" x14ac:dyDescent="0.3">
      <c r="A37" s="53">
        <v>2</v>
      </c>
      <c r="B37" s="54"/>
      <c r="C37" s="54"/>
    </row>
    <row r="38" spans="1:5" x14ac:dyDescent="0.3">
      <c r="A38" s="53">
        <v>3</v>
      </c>
      <c r="B38" s="54"/>
      <c r="C38" s="54"/>
      <c r="D38" s="8"/>
      <c r="E38" s="8"/>
    </row>
    <row r="39" spans="1:5" x14ac:dyDescent="0.3">
      <c r="A39" s="53">
        <v>4</v>
      </c>
      <c r="B39" s="54"/>
      <c r="C39" s="54"/>
    </row>
  </sheetData>
  <mergeCells count="6">
    <mergeCell ref="E1:F1"/>
    <mergeCell ref="B6:F6"/>
    <mergeCell ref="B21:D21"/>
    <mergeCell ref="B27:C27"/>
    <mergeCell ref="B29:C29"/>
    <mergeCell ref="B30:D3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Transp_izd_pac_citu_Āi</vt:lpstr>
      <vt:lpstr>Transp_cita_komp</vt:lpstr>
      <vt:lpstr>Transp_izd_pac_uz LV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Zanda Knostenberga</dc:creator>
  <cp:lastModifiedBy>Laura Kronberga</cp:lastModifiedBy>
  <dcterms:created xsi:type="dcterms:W3CDTF">2015-06-05T18:17:20Z</dcterms:created>
  <dcterms:modified xsi:type="dcterms:W3CDTF">2022-07-16T16:02:30Z</dcterms:modified>
</cp:coreProperties>
</file>