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10" tabRatio="822" activeTab="0"/>
  </bookViews>
  <sheets>
    <sheet name="2021" sheetId="1" r:id="rId1"/>
  </sheets>
  <externalReferences>
    <externalReference r:id="rId4"/>
  </externalReferences>
  <definedNames/>
  <calcPr fullCalcOnLoad="1"/>
</workbook>
</file>

<file path=xl/sharedStrings.xml><?xml version="1.0" encoding="utf-8"?>
<sst xmlns="http://schemas.openxmlformats.org/spreadsheetml/2006/main" count="357" uniqueCount="193">
  <si>
    <t>Naudas plūsma</t>
  </si>
  <si>
    <t xml:space="preserve">Faktiskie 
izdevumi
</t>
  </si>
  <si>
    <t>Pārskats par  līdzekļu izlietojumu ārstniecības iestādēs</t>
  </si>
  <si>
    <t xml:space="preserve">Naudas plūsma (kases izdevumi) </t>
  </si>
  <si>
    <t>Ieņēmumu veids</t>
  </si>
  <si>
    <t>Rindas kods</t>
  </si>
  <si>
    <t xml:space="preserve">Faktiskie izdevumi </t>
  </si>
  <si>
    <t>Faktiskie ieņēmumi</t>
  </si>
  <si>
    <t>personāls, kas saistīts ar ēdināšanas nodrošināšanu</t>
  </si>
  <si>
    <t>Valsts sociālās apdrošināšanas obligātās iemaksas</t>
  </si>
  <si>
    <t>Pamatlīdzekļu nolietojums</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</si>
  <si>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</si>
  <si>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</si>
  <si>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</si>
  <si>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</si>
  <si>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</si>
  <si>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</si>
  <si>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</si>
  <si>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</si>
  <si>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</si>
  <si>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</si>
  <si>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</si>
  <si>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</si>
  <si>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</si>
  <si>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</si>
  <si>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</si>
  <si>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</si>
  <si>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</si>
  <si>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</si>
  <si>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</si>
  <si>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</si>
  <si>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</si>
  <si>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</si>
  <si>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</si>
  <si>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</si>
  <si>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</si>
  <si>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Kārtējā remonta un iestāžu uzturēšanas materiāli</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</si>
  <si>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</si>
  <si>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</si>
  <si>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</si>
  <si>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</si>
  <si>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</si>
  <si>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</si>
  <si>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</si>
  <si>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</si>
  <si>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</si>
  <si>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</si>
  <si>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</si>
  <si>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</si>
  <si>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</si>
  <si>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</si>
  <si>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</si>
  <si>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</si>
  <si>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</si>
  <si>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Kopā</t>
  </si>
  <si>
    <t>Mācību, darba un dienesta komandējumi, dienesta, darba braucieni</t>
  </si>
  <si>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</si>
  <si>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(euro)</t>
  </si>
  <si>
    <t>stacionārā palīdzība</t>
  </si>
  <si>
    <t>Kurināmais, ja iestāde apkuri nodrošina pati</t>
  </si>
  <si>
    <t xml:space="preserve"> Zeme, ēkas un būves</t>
  </si>
  <si>
    <t>Ēku un būvju  nolietojums</t>
  </si>
  <si>
    <t>3. Ieņēmumi no fiziskām un juridiskām personām par maksas medicīnas pakalpojumiem.</t>
  </si>
  <si>
    <t>4.Pārējie saimnieciskās darbības ieņēmumi, kas nav saistīti ar ārstniecības pakalpojumiem</t>
  </si>
  <si>
    <t>6. Citi saņemtie līdzekļi no valsts budžeta:</t>
  </si>
  <si>
    <t>6.1. rezidentu apmācībai</t>
  </si>
  <si>
    <t>6.2.par valsts finansēto zinātnisko darbību</t>
  </si>
  <si>
    <t>6.3. reģistru uzturēšanai/ organizatoriski metodiskā darba nodrošināšanai</t>
  </si>
  <si>
    <t>KOPSAVILKUMS</t>
  </si>
  <si>
    <t>7.Pašvaldību līdzekļi (norādīt mērķi)</t>
  </si>
  <si>
    <t>No valsts budžeta līdzekļiem citiem mērķiem (rezidentu apmācībai, zinātniskai darbībai, ārstniecības reģistru darbības nodrošināšanai, interešu izglītības nodrošināšanai un citu valsts deleģēto funkciju nodrošināšanai)</t>
  </si>
  <si>
    <t>ārstniecības un pacientu aprūpes personas un funkcionālo speciālistu asistenti (ārsta palīgi, vecmātes, medicīnas māsas, zobārstniecības māsas, fizioterapeita asistents u.c.)</t>
  </si>
  <si>
    <t>ārstniecības un aprūpes atbalsta personas: māsu palīgi</t>
  </si>
  <si>
    <t>saimnieciskais personāls</t>
  </si>
  <si>
    <t>Izdevumi par atkritumu savākšanu, izvešanu un atkritumu utilizāciju</t>
  </si>
  <si>
    <t>Ēku, būvju un telpu kārtējais remonts</t>
  </si>
  <si>
    <t>Nekustāmā īpašuma uzturēšana</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</si>
  <si>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</si>
  <si>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</si>
  <si>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</si>
  <si>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</si>
  <si>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</si>
  <si>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</si>
  <si>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Zāles, ķimikālijas, laboratorijas preces, medicīniskās ierīces, medicīniskie instrumenti</t>
  </si>
  <si>
    <t>Medicīnas instrumenti</t>
  </si>
  <si>
    <t>Izdevumi par slimnīcu pacientu uzturēšanu</t>
  </si>
  <si>
    <t>Izdevumi ēdiena pagatavošanai</t>
  </si>
  <si>
    <t>Izdevumi, ja ēdināšanu organizē cita juridiskā persona</t>
  </si>
  <si>
    <t>Pārējie pacientu uzturēšanas izdevumi, kuri nav minēti  2360 apakškodos</t>
  </si>
  <si>
    <t>Mācību līdzekļi un materiāli</t>
  </si>
  <si>
    <r>
      <t xml:space="preserve">Izdevumi periodikas iegādei </t>
    </r>
    <r>
      <rPr>
        <sz val="11"/>
        <rFont val="Times New Roman"/>
        <family val="1"/>
      </rPr>
      <t>(bibliotēkas krājumiem pieskaitāmie izdevumi)</t>
    </r>
  </si>
  <si>
    <t>Nodokļu, nodevu un naudas sodu maksājumi</t>
  </si>
  <si>
    <t>Nodokļu maksājumi (PVN, nekustamā īpašuma nodoklis, dabas resursu nodoklis u.c.)</t>
  </si>
  <si>
    <t>Naudas sodu maksājumi</t>
  </si>
  <si>
    <t>0000</t>
  </si>
  <si>
    <t>0100</t>
  </si>
  <si>
    <t>0200</t>
  </si>
  <si>
    <t>0210</t>
  </si>
  <si>
    <t>0220</t>
  </si>
  <si>
    <t>Tehnoloģisko iekārtu un mašīnu (laboratorijas un medicīnas iekārtu) nolietojums</t>
  </si>
  <si>
    <t>0230</t>
  </si>
  <si>
    <t>Pārējo pamatlīdzekļu nolietojums</t>
  </si>
  <si>
    <t>0240</t>
  </si>
  <si>
    <t xml:space="preserve">Nolietojums pamatlīdzekļiem, kas saistīti ar ēdināšanas nodrošināšanu </t>
  </si>
  <si>
    <t>Atmaksa valsts pamatbudžetā par veiktajiem kapitālajiem izdevumiem</t>
  </si>
  <si>
    <t>Pamatsummas atmaksa, kas nav minēta kodā 9000</t>
  </si>
  <si>
    <t>KOPĀ (1000-10 000)</t>
  </si>
  <si>
    <t>I  IZDEVUMI</t>
  </si>
  <si>
    <t xml:space="preserve">Izdevumu veids                      
                 </t>
  </si>
  <si>
    <t>No publisko resursu ieguldījuma valsts apmaksāto veselības aprūpes pakalpojumu nodrošināšanai (vispārējās tautsaimnieciskas nozīmes pakalpojumi - VTNP)</t>
  </si>
  <si>
    <t>Citi līdzekļi, kas neattiecas uz VTNP nodrošināšanu</t>
  </si>
  <si>
    <r>
      <t>Pavisam kopā</t>
    </r>
    <r>
      <rPr>
        <sz val="11"/>
        <rFont val="Times New Roman"/>
        <family val="1"/>
      </rPr>
      <t xml:space="preserve"> (budžeta līdzekļi; maksas pakalpojumi; pārējie līdzekļi)</t>
    </r>
  </si>
  <si>
    <t>ambulatorā  palīdzība (ambulatorās ārstniecības iestādes izdevumi kopā ar PVA ārstu finansējumu, ja ĀI ir darba devējs)</t>
  </si>
  <si>
    <t>Projektu īstenošanai no ES fondiem (ES struktūrfondi, EEZ un Norvēģijas finanšu instruments, utml.)</t>
  </si>
  <si>
    <t>Pasākumu īstenošanai, infrastruktūras uzlabojumiem u.c. pasākumiem no valsts budžeta līdzekļiem (tajā skaitā no līdzekļiem neparedzētiem gadījumiem)</t>
  </si>
  <si>
    <t>Finanšu ieguldījums, palielinot pamatkapitālu</t>
  </si>
  <si>
    <t xml:space="preserve">      / resursu avots no 
Izziņas par ieņēmumiem</t>
  </si>
  <si>
    <t>1.1.rinda; 1.3.rinda</t>
  </si>
  <si>
    <t>1.2. rinda</t>
  </si>
  <si>
    <r>
      <t>1</t>
    </r>
    <r>
      <rPr>
        <b/>
        <sz val="11"/>
        <rFont val="Times New Roman"/>
        <family val="1"/>
      </rPr>
      <t>.</t>
    </r>
    <r>
      <rPr>
        <sz val="11"/>
        <rFont val="Times New Roman"/>
        <family val="1"/>
      </rPr>
      <t>rinda</t>
    </r>
  </si>
  <si>
    <t>6.rinda</t>
  </si>
  <si>
    <t>5.1.2.rinda</t>
  </si>
  <si>
    <t>5.1.1. rinda</t>
  </si>
  <si>
    <t>5.1.3.rinda</t>
  </si>
  <si>
    <t>5.2.rinda</t>
  </si>
  <si>
    <r>
      <t>administrācija</t>
    </r>
    <r>
      <rPr>
        <vertAlign val="superscript"/>
        <sz val="11"/>
        <rFont val="Times New Roman"/>
        <family val="1"/>
      </rPr>
      <t>3</t>
    </r>
  </si>
  <si>
    <r>
      <t xml:space="preserve">ārstniecības un aprūpes procesu atbalsta personāls </t>
    </r>
    <r>
      <rPr>
        <vertAlign val="superscript"/>
        <sz val="11"/>
        <rFont val="Times New Roman"/>
        <family val="1"/>
      </rPr>
      <t xml:space="preserve">4 </t>
    </r>
  </si>
  <si>
    <t>Apdrošināšanas izdevumi, maksājumi Ārstniecības riska fondā</t>
  </si>
  <si>
    <t>Izdevumi par dažādām precēm un inventāru</t>
  </si>
  <si>
    <t>Asins iegāde (Izdevumi atlīdzībai donoriem)5</t>
  </si>
  <si>
    <r>
      <t>PAMATLĪDZEKĻU NOLIETOJUMS</t>
    </r>
    <r>
      <rPr>
        <b/>
        <u val="single"/>
        <vertAlign val="superscript"/>
        <sz val="11"/>
        <rFont val="Times New Roman"/>
        <family val="1"/>
      </rPr>
      <t>6</t>
    </r>
  </si>
  <si>
    <t>II  IZZIŅA PAR IEŅĒMUMIEM</t>
  </si>
  <si>
    <t>1. Saņemtie valsts budžeta līdzekļi   par valsts apmaksātiem veselības aprūpes pakalpojumiem, ieskaitot pacientu līdzmaksājumu kompensāciju par personām, kuras atbrīvotas no pacienta līdzmaksājuma</t>
  </si>
  <si>
    <t>1.1. par stacionārajiem pakalpojumiem (STAC )</t>
  </si>
  <si>
    <t>1.2. par ambulatorajiem pakalpojumiem (AMBUL)</t>
  </si>
  <si>
    <t>1.3. papildus piešķirtais finansējums no Līdzekļiem neparedzētiem gadījumiem par piemaksām un virsstundām saistībā ar Covid-19 infekcijas ierobežošanu (STAC)</t>
  </si>
  <si>
    <r>
      <t>2.Pacienta līdzmaksājumspar neatbrīvotajām kategorijām</t>
    </r>
    <r>
      <rPr>
        <sz val="11"/>
        <rFont val="Times New Roman"/>
        <family val="1"/>
      </rPr>
      <t xml:space="preserve"> (iekasē Ārstniecības iestāde)</t>
    </r>
  </si>
  <si>
    <t xml:space="preserve">2.1.pacienta līdzmaksājums par stacionārajiem pakalpojumiem </t>
  </si>
  <si>
    <t>2.2. pacienta līdzmaksājums  par ambulatorajiem pakalpojumiem</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</si>
  <si>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</si>
  <si>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</si>
  <si>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</si>
  <si>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</si>
  <si>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</si>
  <si>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</si>
  <si>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6.4.no Valsts asinsdonoru centra saņemtie bezmaksas asins preparāti</t>
  </si>
  <si>
    <t xml:space="preserve">7.1. </t>
  </si>
  <si>
    <t xml:space="preserve">7.2. </t>
  </si>
  <si>
    <t>7.3.</t>
  </si>
  <si>
    <t>7.4.</t>
  </si>
  <si>
    <t>7.5.</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</si>
  <si>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</si>
  <si>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Izziņa par pārējiem saimnieciskās darbības izdevumiem (kas nav saistītas ar ārstniecības pakalpojumiem)</t>
  </si>
  <si>
    <t>Ieņēmumu veidi</t>
  </si>
  <si>
    <t>Izdevumu veidi</t>
  </si>
  <si>
    <t>Faktiskie izdevumi</t>
  </si>
  <si>
    <t>Kopā, t.sk.</t>
  </si>
  <si>
    <t>PIEZĪMES</t>
  </si>
  <si>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</si>
  <si>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</si>
  <si>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5) Rindas kodā 2343 uzrāda izdevumus donoru atlīdzībai. No Valsts asinsdonoru centra saņemto bezmaksas preparātu izlietojumu uzrāda rindas kodā “zāles, ķimikālijas, laboratorijas preces” (faktiskie izdevumi).</t>
  </si>
  <si>
    <t>6) Rindas kodā 0000 īpaši pielāgota EKK sadaļa ārstniecības iestādes pamatlīdzekļu nolietojuma uzskaitei.</t>
  </si>
  <si>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publiksā finansējuma summa) nav lielāka par summu, kas nepieciešama, lai segtu neto izmaksas, kas rodas, pildot VTNP sniegšanas pienākumus, tostarp saprātīgu peļņu. (Saprātīgas peļņas % katru gadu ir mainīgs)</t>
  </si>
  <si>
    <t>Iestādes vadītājs ________________________________________</t>
  </si>
  <si>
    <t>vārds, uzvārds, paraksts</t>
  </si>
  <si>
    <t>Izpildītājs _____________________________________________</t>
  </si>
  <si>
    <t>Tālr.</t>
  </si>
  <si>
    <t>Dokumenta rekvizītu "paraksts" neaizpilda, ja elektroniskais dokuments ir noformēts atbilstoši elektronisko dokumentu noformēšanai normatīvajos aktos noteiktajām prasībām</t>
  </si>
  <si>
    <t>Ieņēmumi no pamatlīdzekļu pārdošanas</t>
  </si>
  <si>
    <t>Telpu noma, īre</t>
  </si>
  <si>
    <t>Izejvielas un materiāli</t>
  </si>
  <si>
    <t>Skaistumkopšanas pakalpojumi, preču tirdzniecība</t>
  </si>
  <si>
    <t>Telpu nomas izdevumi</t>
  </si>
  <si>
    <t>Citi ieņēmumi</t>
  </si>
  <si>
    <t>Komunālie izdevumi</t>
  </si>
  <si>
    <t>Darba samaksa un soc.apdrošināšana</t>
  </si>
  <si>
    <t>Apsaimniekošana</t>
  </si>
  <si>
    <t>Ziedojums</t>
  </si>
  <si>
    <t>Samazināti nodokļi, atgūti šaubīgo debitoru parādi</t>
  </si>
  <si>
    <t>Citi pakalpojumi (t.sk. apsaimniekošana)</t>
  </si>
  <si>
    <t>kursi, semināri</t>
  </si>
  <si>
    <t>Transporta izmaksas</t>
  </si>
  <si>
    <t>Ieņēmumi no ieguldījumiem</t>
  </si>
  <si>
    <t>Mārketinga un reklāmas izdevumi</t>
  </si>
  <si>
    <t>Apgrozāmo līdzekļi pārdošana</t>
  </si>
  <si>
    <t>Tūrisms</t>
  </si>
  <si>
    <t>Mazumtirdzniecība</t>
  </si>
  <si>
    <t>No valsts budžeta līdzekļiem par valsts finansētiem veselības aprūpes  pakalpojumiem (VAP)</t>
  </si>
  <si>
    <t>6.5.citu valsts deleģēto funkciju nodrošināšanai</t>
  </si>
  <si>
    <r>
      <t>Pārskata periods (gads)</t>
    </r>
    <r>
      <rPr>
        <b/>
        <sz val="11"/>
        <rFont val="Times New Roman"/>
        <family val="1"/>
      </rPr>
      <t xml:space="preserve"> 2021.gads</t>
    </r>
  </si>
  <si>
    <t>ambulatorā  palīdzība (ārstniecības iestādēm, kas kārto grāmatvedību vienkāršā ieraksta sistēmā)</t>
  </si>
  <si>
    <t>8=3+5+7</t>
  </si>
  <si>
    <t>9=4+6+7</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</si>
</sst>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F400]h:mm:ss\ AM/PM"/>
    <numFmt numFmtId="188" formatCode="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 ###\ ###"/>
    <numFmt numFmtId="195" formatCode="0.00000"/>
    <numFmt numFmtId="196" formatCode="0.0000"/>
    <numFmt numFmtId="197" formatCode="0.000"/>
    <numFmt numFmtId="198" formatCode="0.000000"/>
    <numFmt numFmtId="199" formatCode="#,##0.000"/>
    <numFmt numFmtId="200" formatCode="#,##0.0000"/>
    <numFmt numFmtId="201" formatCode="#,##0.00_ ;[Red]\-#,##0.00\ "/>
    <numFmt numFmtId="202" formatCode="#,##0.0_ ;[Red]\-#,##0.0\ "/>
    <numFmt numFmtId="203" formatCode="#,##0_ ;[Red]\-#,##0\ "/>
    <numFmt numFmtId="204" formatCode="_(* #,##0.0_);_(* \(#,##0.0\);_(* &quot;-&quot;??_);_(@_)"/>
    <numFmt numFmtId="205" formatCode="_(* #,##0_);_(* \(#,##0\);_(* &quot;-&quot;??_);_(@_)"/>
    <numFmt numFmtId="206" formatCode="_(* #,##0.000_);_(* \(#,##0.000\);_(* &quot;-&quot;??_);_(@_)"/>
    <numFmt numFmtId="207" formatCode="_(* #,##0.0000_);_(* \(#,##0.0000\);_(* &quot;-&quot;??_);_(@_)"/>
    <numFmt numFmtId="208" formatCode="#,##0.000000000"/>
    <numFmt numFmtId="209" formatCode="#,##0.00000000"/>
    <numFmt numFmtId="210" formatCode="#,##0.0000000"/>
    <numFmt numFmtId="211" formatCode="#,##0.000000"/>
    <numFmt numFmtId="212" formatCode="#,##0.00000"/>
    <numFmt numFmtId="213" formatCode="#,##0.0000000000"/>
    <numFmt numFmtId="214" formatCode="#,##0.00000000000"/>
    <numFmt numFmtId="215" formatCode="#,##0.000000000000"/>
    <numFmt numFmtId="216" formatCode="#,##0.0000000000000"/>
    <numFmt numFmtId="217" formatCode="#,##0.00000000000000"/>
    <numFmt numFmtId="218" formatCode="#,##0.000000000000000"/>
    <numFmt numFmtId="219" formatCode="#,##0.0000000000000000"/>
    <numFmt numFmtId="220" formatCode="#,##0.00000000000000000"/>
  </numFmts>
  <fonts count="50">
    <font>
      <sz val="12"/>
      <name val="Arial"/>
      <family val="0"/>
    </font>
    <font>
      <sz val="10"/>
      <name val="Times New Roman"/>
      <family val="1"/>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u val="single"/>
      <sz val="12"/>
      <color indexed="12"/>
      <name val="Arial"/>
      <family val="2"/>
    </font>
    <font>
      <u val="single"/>
      <sz val="12"/>
      <color indexed="36"/>
      <name val="Arial"/>
      <family val="2"/>
    </font>
    <font>
      <b/>
      <sz val="14"/>
      <name val="Times New Roman"/>
      <family val="1"/>
    </font>
    <font>
      <vertAlign val="superscript"/>
      <sz val="11"/>
      <name val="Times New Roman"/>
      <family val="1"/>
    </font>
    <font>
      <b/>
      <u val="single"/>
      <vertAlign val="superscript"/>
      <sz val="11"/>
      <name val="Times New Roman"/>
      <family val="1"/>
    </font>
    <font>
      <b/>
      <u val="single"/>
      <sz val="12"/>
      <name val="Times New Roman"/>
      <family val="1"/>
    </font>
    <font>
      <i/>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color indexed="63"/>
      </top>
      <bottom style="thin">
        <color indexed="8"/>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center" wrapText="1"/>
    </xf>
    <xf numFmtId="0" fontId="4" fillId="0" borderId="0" xfId="59" applyFont="1" applyAlignment="1">
      <alignment horizontal="center" vertical="center" wrapText="1"/>
      <protection/>
    </xf>
    <xf numFmtId="0" fontId="2" fillId="0" borderId="0" xfId="59" applyFont="1">
      <alignment/>
      <protection/>
    </xf>
    <xf numFmtId="0" fontId="2" fillId="0" borderId="0" xfId="59" applyFont="1" applyAlignment="1">
      <alignment horizontal="center" vertical="center" wrapText="1"/>
      <protection/>
    </xf>
    <xf numFmtId="0" fontId="2" fillId="0" borderId="0" xfId="59" applyFont="1" applyAlignment="1" applyProtection="1">
      <alignment horizontal="left" vertical="center"/>
      <protection locked="0"/>
    </xf>
    <xf numFmtId="0" fontId="2" fillId="0" borderId="0" xfId="59" applyFont="1" applyAlignment="1">
      <alignment horizontal="left" vertical="center"/>
      <protection/>
    </xf>
    <xf numFmtId="0" fontId="2" fillId="0" borderId="0" xfId="59" applyFont="1" applyAlignment="1">
      <alignment horizontal="left" vertical="center" wrapText="1"/>
      <protection/>
    </xf>
    <xf numFmtId="0" fontId="4" fillId="0" borderId="0" xfId="59" applyFont="1">
      <alignment/>
      <protection/>
    </xf>
    <xf numFmtId="0" fontId="2" fillId="0" borderId="11" xfId="59" applyFont="1" applyBorder="1">
      <alignment/>
      <protection/>
    </xf>
    <xf numFmtId="0" fontId="2" fillId="0" borderId="0" xfId="59" applyFont="1" applyAlignment="1">
      <alignment horizontal="right"/>
      <protection/>
    </xf>
    <xf numFmtId="0" fontId="2" fillId="0" borderId="10" xfId="59" applyFont="1" applyBorder="1" applyAlignment="1">
      <alignment horizontal="center" vertical="center" wrapText="1"/>
      <protection/>
    </xf>
    <xf numFmtId="0" fontId="4" fillId="0" borderId="10" xfId="59" applyFont="1" applyBorder="1" applyAlignment="1">
      <alignment horizontal="center" vertical="center" wrapText="1"/>
      <protection/>
    </xf>
    <xf numFmtId="0" fontId="2" fillId="0" borderId="0" xfId="59" applyFont="1" applyAlignment="1">
      <alignment horizontal="center"/>
      <protection/>
    </xf>
    <xf numFmtId="0" fontId="2" fillId="0" borderId="12" xfId="59" applyFont="1" applyBorder="1" applyAlignment="1">
      <alignment horizontal="right" vertical="center" wrapText="1"/>
      <protection/>
    </xf>
    <xf numFmtId="0" fontId="2" fillId="0" borderId="10" xfId="59" applyFont="1" applyBorder="1" applyAlignment="1">
      <alignment horizontal="center" wrapText="1"/>
      <protection/>
    </xf>
    <xf numFmtId="0" fontId="2" fillId="0" borderId="0" xfId="59" applyFont="1" applyAlignment="1">
      <alignment horizontal="center" wrapText="1"/>
      <protection/>
    </xf>
    <xf numFmtId="0" fontId="6" fillId="0" borderId="13" xfId="59" applyFont="1" applyBorder="1" applyAlignment="1">
      <alignment horizontal="center" vertical="center" wrapText="1"/>
      <protection/>
    </xf>
    <xf numFmtId="0" fontId="6" fillId="0" borderId="13" xfId="59" applyFont="1" applyBorder="1" applyAlignment="1">
      <alignment vertical="center" wrapText="1"/>
      <protection/>
    </xf>
    <xf numFmtId="3" fontId="4" fillId="0" borderId="13" xfId="59" applyNumberFormat="1" applyFont="1" applyBorder="1" applyAlignment="1">
      <alignment vertical="center" wrapText="1"/>
      <protection/>
    </xf>
    <xf numFmtId="3" fontId="4" fillId="0" borderId="0" xfId="59" applyNumberFormat="1" applyFont="1" applyAlignment="1">
      <alignment vertical="center" wrapText="1"/>
      <protection/>
    </xf>
    <xf numFmtId="0" fontId="4" fillId="0" borderId="14" xfId="59" applyFont="1" applyBorder="1" applyAlignment="1">
      <alignment horizontal="center" vertical="center" wrapText="1"/>
      <protection/>
    </xf>
    <xf numFmtId="0" fontId="4" fillId="0" borderId="14" xfId="59" applyFont="1" applyBorder="1" applyAlignment="1">
      <alignment vertical="center" wrapText="1"/>
      <protection/>
    </xf>
    <xf numFmtId="3" fontId="2" fillId="0" borderId="14" xfId="59" applyNumberFormat="1" applyFont="1" applyBorder="1" applyAlignment="1">
      <alignment vertical="center" wrapText="1"/>
      <protection/>
    </xf>
    <xf numFmtId="3" fontId="2" fillId="0" borderId="0" xfId="59" applyNumberFormat="1" applyFont="1" applyAlignment="1">
      <alignment vertical="center" wrapText="1"/>
      <protection/>
    </xf>
    <xf numFmtId="0" fontId="2" fillId="0" borderId="14" xfId="59" applyFont="1" applyBorder="1" applyAlignment="1">
      <alignment horizontal="center" vertical="center" wrapText="1"/>
      <protection/>
    </xf>
    <xf numFmtId="0" fontId="2" fillId="0" borderId="14" xfId="59" applyFont="1" applyBorder="1" applyAlignment="1">
      <alignment vertical="center" wrapText="1"/>
      <protection/>
    </xf>
    <xf numFmtId="3" fontId="2" fillId="0" borderId="14" xfId="59" applyNumberFormat="1" applyFont="1" applyBorder="1" applyAlignment="1" applyProtection="1">
      <alignment vertical="center" wrapText="1"/>
      <protection locked="0"/>
    </xf>
    <xf numFmtId="0" fontId="2" fillId="0" borderId="15" xfId="59" applyFont="1" applyBorder="1" applyAlignment="1">
      <alignment vertical="center" wrapText="1"/>
      <protection/>
    </xf>
    <xf numFmtId="0" fontId="3" fillId="0" borderId="0" xfId="59" applyFont="1">
      <alignment/>
      <protection/>
    </xf>
    <xf numFmtId="0" fontId="2" fillId="0" borderId="16" xfId="59" applyFont="1" applyBorder="1" applyAlignment="1">
      <alignment vertical="center"/>
      <protection/>
    </xf>
    <xf numFmtId="3" fontId="3" fillId="0" borderId="0" xfId="59" applyNumberFormat="1" applyFont="1" applyAlignment="1">
      <alignment vertical="center" wrapText="1"/>
      <protection/>
    </xf>
    <xf numFmtId="0" fontId="2" fillId="0" borderId="17" xfId="59" applyFont="1" applyBorder="1" applyAlignment="1">
      <alignment horizontal="center" vertical="center" wrapText="1"/>
      <protection/>
    </xf>
    <xf numFmtId="0" fontId="2" fillId="0" borderId="11" xfId="59" applyFont="1" applyBorder="1" applyAlignment="1">
      <alignment wrapText="1"/>
      <protection/>
    </xf>
    <xf numFmtId="0" fontId="2" fillId="0" borderId="18" xfId="59" applyFont="1" applyBorder="1" applyAlignment="1">
      <alignment horizontal="center" vertical="center" wrapText="1"/>
      <protection/>
    </xf>
    <xf numFmtId="0" fontId="2" fillId="0" borderId="19" xfId="59" applyFont="1" applyBorder="1" applyAlignment="1">
      <alignment vertical="center" wrapText="1"/>
      <protection/>
    </xf>
    <xf numFmtId="0" fontId="4" fillId="0" borderId="13" xfId="59" applyFont="1" applyBorder="1" applyAlignment="1">
      <alignment horizontal="center" vertical="center" wrapText="1"/>
      <protection/>
    </xf>
    <xf numFmtId="0" fontId="4" fillId="0" borderId="20" xfId="59" applyFont="1" applyBorder="1" applyAlignment="1">
      <alignment vertical="center" wrapText="1"/>
      <protection/>
    </xf>
    <xf numFmtId="0" fontId="6" fillId="0" borderId="14" xfId="59" applyFont="1" applyBorder="1" applyAlignment="1">
      <alignment horizontal="center" vertical="center" wrapText="1"/>
      <protection/>
    </xf>
    <xf numFmtId="0" fontId="6" fillId="32" borderId="14" xfId="59" applyFont="1" applyFill="1" applyBorder="1" applyAlignment="1">
      <alignment vertical="center" wrapText="1"/>
      <protection/>
    </xf>
    <xf numFmtId="3" fontId="4" fillId="0" borderId="14" xfId="59" applyNumberFormat="1" applyFont="1" applyBorder="1" applyAlignment="1">
      <alignment vertical="center" wrapText="1"/>
      <protection/>
    </xf>
    <xf numFmtId="0" fontId="2" fillId="32" borderId="14" xfId="59" applyFont="1" applyFill="1" applyBorder="1" applyAlignment="1">
      <alignment vertical="center" wrapText="1"/>
      <protection/>
    </xf>
    <xf numFmtId="0" fontId="3" fillId="0" borderId="14" xfId="59" applyFont="1" applyBorder="1" applyAlignment="1">
      <alignment horizontal="right" vertical="center" wrapText="1"/>
      <protection/>
    </xf>
    <xf numFmtId="0" fontId="3" fillId="32" borderId="14" xfId="59" applyFont="1" applyFill="1" applyBorder="1" applyAlignment="1">
      <alignment vertical="center" wrapText="1"/>
      <protection/>
    </xf>
    <xf numFmtId="0" fontId="3" fillId="0" borderId="14" xfId="59" applyFont="1" applyBorder="1" applyAlignment="1">
      <alignment vertical="center" wrapText="1"/>
      <protection/>
    </xf>
    <xf numFmtId="0" fontId="3" fillId="0" borderId="21" xfId="59" applyFont="1" applyBorder="1" applyAlignment="1">
      <alignment horizontal="right" vertical="center" wrapText="1"/>
      <protection/>
    </xf>
    <xf numFmtId="0" fontId="3" fillId="0" borderId="21" xfId="59" applyFont="1" applyBorder="1" applyAlignment="1">
      <alignment vertical="center" wrapText="1"/>
      <protection/>
    </xf>
    <xf numFmtId="0" fontId="3" fillId="0" borderId="10" xfId="59" applyFont="1" applyBorder="1" applyAlignment="1">
      <alignment horizontal="right" vertical="center" wrapText="1"/>
      <protection/>
    </xf>
    <xf numFmtId="0" fontId="3" fillId="0" borderId="10" xfId="59" applyFont="1" applyBorder="1" applyAlignment="1">
      <alignment vertical="center" wrapText="1"/>
      <protection/>
    </xf>
    <xf numFmtId="3" fontId="4" fillId="0" borderId="10" xfId="59" applyNumberFormat="1" applyFont="1" applyBorder="1" applyAlignment="1">
      <alignment vertical="center" wrapText="1"/>
      <protection/>
    </xf>
    <xf numFmtId="0" fontId="2" fillId="0" borderId="13" xfId="59" applyFont="1" applyBorder="1" applyAlignment="1">
      <alignment horizontal="center" vertical="center" wrapText="1"/>
      <protection/>
    </xf>
    <xf numFmtId="0" fontId="2" fillId="0" borderId="13" xfId="59" applyFont="1" applyBorder="1" applyAlignment="1">
      <alignment vertical="center" wrapText="1"/>
      <protection/>
    </xf>
    <xf numFmtId="0" fontId="4" fillId="0" borderId="14" xfId="59" applyFont="1" applyBorder="1" applyAlignment="1">
      <alignment horizontal="left" vertical="center" wrapText="1"/>
      <protection/>
    </xf>
    <xf numFmtId="0" fontId="3" fillId="0" borderId="0" xfId="59" applyFont="1" applyAlignment="1">
      <alignment vertical="center" wrapText="1"/>
      <protection/>
    </xf>
    <xf numFmtId="0" fontId="2" fillId="0" borderId="21" xfId="59" applyFont="1" applyBorder="1" applyAlignment="1">
      <alignment horizontal="center" vertical="center" wrapText="1"/>
      <protection/>
    </xf>
    <xf numFmtId="0" fontId="2" fillId="0" borderId="0" xfId="59" applyFont="1" applyAlignment="1">
      <alignment wrapText="1"/>
      <protection/>
    </xf>
    <xf numFmtId="0" fontId="2" fillId="0" borderId="10" xfId="59" applyFont="1" applyBorder="1" applyAlignment="1">
      <alignment vertical="center" wrapText="1"/>
      <protection/>
    </xf>
    <xf numFmtId="3" fontId="2" fillId="0" borderId="22" xfId="59" applyNumberFormat="1" applyFont="1" applyBorder="1" applyAlignment="1">
      <alignment vertical="center" wrapText="1"/>
      <protection/>
    </xf>
    <xf numFmtId="0" fontId="4" fillId="0" borderId="23" xfId="59" applyFont="1" applyBorder="1" applyAlignment="1">
      <alignment horizontal="center" vertical="center" wrapText="1"/>
      <protection/>
    </xf>
    <xf numFmtId="0" fontId="4" fillId="0" borderId="23" xfId="59" applyFont="1" applyBorder="1" applyAlignment="1">
      <alignment vertical="center" wrapText="1"/>
      <protection/>
    </xf>
    <xf numFmtId="0" fontId="4" fillId="0" borderId="10" xfId="59" applyFont="1" applyBorder="1" applyAlignment="1">
      <alignment vertical="center" wrapText="1"/>
      <protection/>
    </xf>
    <xf numFmtId="3" fontId="2" fillId="0" borderId="10" xfId="59" applyNumberFormat="1" applyFont="1" applyBorder="1" applyAlignment="1">
      <alignment vertical="center" wrapText="1"/>
      <protection/>
    </xf>
    <xf numFmtId="0" fontId="2" fillId="0" borderId="24" xfId="59" applyFont="1" applyBorder="1" applyAlignment="1">
      <alignment horizontal="center" vertical="center" wrapText="1"/>
      <protection/>
    </xf>
    <xf numFmtId="0" fontId="2" fillId="0" borderId="25" xfId="59" applyFont="1" applyBorder="1" applyAlignment="1">
      <alignment vertical="center" wrapText="1"/>
      <protection/>
    </xf>
    <xf numFmtId="0" fontId="6" fillId="0" borderId="14" xfId="59" applyFont="1" applyBorder="1" applyAlignment="1">
      <alignment vertical="center" wrapText="1"/>
      <protection/>
    </xf>
    <xf numFmtId="0" fontId="4" fillId="32" borderId="14" xfId="59" applyFont="1" applyFill="1" applyBorder="1" applyAlignment="1">
      <alignment vertical="center" wrapText="1"/>
      <protection/>
    </xf>
    <xf numFmtId="3" fontId="2" fillId="0" borderId="14" xfId="59" applyNumberFormat="1" applyFont="1" applyBorder="1" applyAlignment="1">
      <alignment horizontal="center" vertical="center" wrapText="1"/>
      <protection/>
    </xf>
    <xf numFmtId="3" fontId="2" fillId="0" borderId="0" xfId="59" applyNumberFormat="1" applyFont="1" applyAlignment="1">
      <alignment horizontal="center" vertical="center" wrapText="1"/>
      <protection/>
    </xf>
    <xf numFmtId="0" fontId="6" fillId="0" borderId="14" xfId="59" applyFont="1" applyBorder="1" applyAlignment="1" quotePrefix="1">
      <alignment horizontal="center" vertical="center" wrapText="1"/>
      <protection/>
    </xf>
    <xf numFmtId="0" fontId="6" fillId="0" borderId="0" xfId="59" applyFont="1" applyAlignment="1">
      <alignment vertical="center" wrapText="1"/>
      <protection/>
    </xf>
    <xf numFmtId="3" fontId="4" fillId="0" borderId="14" xfId="59" applyNumberFormat="1" applyFont="1" applyBorder="1" applyAlignment="1">
      <alignment horizontal="center" vertical="center" wrapText="1"/>
      <protection/>
    </xf>
    <xf numFmtId="0" fontId="4" fillId="0" borderId="14" xfId="59" applyFont="1" applyBorder="1" applyAlignment="1" quotePrefix="1">
      <alignment horizontal="center" vertical="center" wrapText="1"/>
      <protection/>
    </xf>
    <xf numFmtId="0" fontId="2" fillId="0" borderId="14" xfId="59" applyFont="1" applyBorder="1" applyAlignment="1" quotePrefix="1">
      <alignment horizontal="center" vertical="center" wrapText="1"/>
      <protection/>
    </xf>
    <xf numFmtId="0" fontId="2" fillId="0" borderId="21" xfId="59" applyFont="1" applyBorder="1" applyAlignment="1" quotePrefix="1">
      <alignment horizontal="center" vertical="center" wrapText="1"/>
      <protection/>
    </xf>
    <xf numFmtId="0" fontId="2" fillId="0" borderId="21" xfId="59" applyFont="1" applyBorder="1" applyAlignment="1">
      <alignment vertical="center" wrapText="1"/>
      <protection/>
    </xf>
    <xf numFmtId="3" fontId="6" fillId="0" borderId="10" xfId="59" applyNumberFormat="1" applyFont="1" applyBorder="1" applyAlignment="1">
      <alignment horizontal="center" vertical="center" wrapText="1"/>
      <protection/>
    </xf>
    <xf numFmtId="0" fontId="6" fillId="0" borderId="10" xfId="59" applyFont="1" applyBorder="1" applyAlignment="1">
      <alignment vertical="center" wrapText="1"/>
      <protection/>
    </xf>
    <xf numFmtId="3" fontId="4" fillId="0" borderId="13" xfId="59" applyNumberFormat="1" applyFont="1" applyBorder="1" applyAlignment="1" applyProtection="1">
      <alignment vertical="center" wrapText="1"/>
      <protection locked="0"/>
    </xf>
    <xf numFmtId="3" fontId="4" fillId="0" borderId="22" xfId="59" applyNumberFormat="1" applyFont="1" applyBorder="1" applyAlignment="1">
      <alignment horizontal="center" vertical="center" wrapText="1"/>
      <protection/>
    </xf>
    <xf numFmtId="3" fontId="4" fillId="0" borderId="0" xfId="59" applyNumberFormat="1" applyFont="1" applyAlignment="1">
      <alignment horizontal="center" vertical="center" wrapText="1"/>
      <protection/>
    </xf>
    <xf numFmtId="0" fontId="4" fillId="0" borderId="0" xfId="59" applyFont="1" applyAlignment="1">
      <alignment vertical="center" wrapText="1"/>
      <protection/>
    </xf>
    <xf numFmtId="0" fontId="2" fillId="0" borderId="0" xfId="59" applyFont="1" applyAlignment="1">
      <alignment vertical="center" wrapText="1"/>
      <protection/>
    </xf>
    <xf numFmtId="2" fontId="2" fillId="0" borderId="0" xfId="59" applyNumberFormat="1" applyFont="1" applyAlignment="1">
      <alignment vertical="center" wrapText="1"/>
      <protection/>
    </xf>
    <xf numFmtId="49" fontId="2" fillId="0" borderId="0" xfId="59" applyNumberFormat="1" applyFont="1" applyAlignment="1">
      <alignment vertical="center" wrapText="1"/>
      <protection/>
    </xf>
    <xf numFmtId="49" fontId="2" fillId="0" borderId="0" xfId="59" applyNumberFormat="1" applyFont="1">
      <alignment/>
      <protection/>
    </xf>
    <xf numFmtId="2" fontId="2" fillId="0" borderId="0" xfId="59" applyNumberFormat="1" applyFont="1">
      <alignment/>
      <protection/>
    </xf>
    <xf numFmtId="0" fontId="49" fillId="0" borderId="0" xfId="59" applyFont="1" applyAlignment="1">
      <alignment vertical="center"/>
      <protection/>
    </xf>
    <xf numFmtId="0" fontId="6" fillId="0" borderId="0" xfId="59" applyFont="1" applyAlignment="1">
      <alignment horizontal="left"/>
      <protection/>
    </xf>
    <xf numFmtId="0" fontId="3" fillId="0" borderId="0" xfId="59" applyFont="1" applyAlignment="1">
      <alignment wrapText="1"/>
      <protection/>
    </xf>
    <xf numFmtId="0" fontId="2" fillId="0" borderId="0" xfId="59" applyFont="1" applyAlignment="1" applyProtection="1">
      <alignment wrapText="1"/>
      <protection locked="0"/>
    </xf>
    <xf numFmtId="3" fontId="4" fillId="0" borderId="26" xfId="59" applyNumberFormat="1" applyFont="1" applyBorder="1" applyAlignment="1">
      <alignment vertical="center" wrapText="1"/>
      <protection/>
    </xf>
    <xf numFmtId="0" fontId="5" fillId="0" borderId="0" xfId="59" applyFont="1">
      <alignment/>
      <protection/>
    </xf>
    <xf numFmtId="0" fontId="2" fillId="0" borderId="0" xfId="59" applyFont="1" applyAlignment="1" applyProtection="1">
      <alignment horizontal="center" wrapText="1"/>
      <protection locked="0"/>
    </xf>
    <xf numFmtId="0" fontId="4" fillId="0" borderId="0" xfId="59" applyFont="1" applyAlignment="1" applyProtection="1">
      <alignment horizontal="left" vertical="center"/>
      <protection locked="0"/>
    </xf>
    <xf numFmtId="0" fontId="2" fillId="0" borderId="19" xfId="59" applyFont="1" applyBorder="1" applyAlignment="1">
      <alignment horizontal="center" vertical="center" wrapText="1"/>
      <protection/>
    </xf>
    <xf numFmtId="3" fontId="2" fillId="0" borderId="13" xfId="59" applyNumberFormat="1" applyFont="1" applyBorder="1" applyAlignment="1" applyProtection="1">
      <alignment vertical="center" wrapText="1"/>
      <protection locked="0"/>
    </xf>
    <xf numFmtId="3" fontId="2" fillId="0" borderId="13" xfId="59" applyNumberFormat="1" applyFont="1" applyBorder="1" applyAlignment="1">
      <alignment horizontal="center" vertical="center" wrapText="1"/>
      <protection/>
    </xf>
    <xf numFmtId="0" fontId="4" fillId="0" borderId="0" xfId="59" applyFont="1" applyBorder="1" applyAlignment="1">
      <alignment horizontal="center" vertical="center" wrapText="1"/>
      <protection/>
    </xf>
    <xf numFmtId="3" fontId="4" fillId="0" borderId="0" xfId="59" applyNumberFormat="1" applyFont="1" applyBorder="1" applyAlignment="1">
      <alignment horizontal="center" vertical="center" wrapText="1"/>
      <protection/>
    </xf>
    <xf numFmtId="3" fontId="2" fillId="0" borderId="0" xfId="59" applyNumberFormat="1"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4" fontId="4" fillId="0" borderId="0" xfId="59" applyNumberFormat="1" applyFont="1" applyAlignment="1">
      <alignment vertical="center" wrapText="1"/>
      <protection/>
    </xf>
    <xf numFmtId="4" fontId="2" fillId="0" borderId="0" xfId="59" applyNumberFormat="1" applyFont="1" applyAlignment="1">
      <alignment horizontal="right"/>
      <protection/>
    </xf>
    <xf numFmtId="0" fontId="9" fillId="0" borderId="0" xfId="59" applyFont="1" applyAlignment="1">
      <alignment horizontal="center" vertical="center" wrapText="1"/>
      <protection/>
    </xf>
    <xf numFmtId="0" fontId="2" fillId="0" borderId="11" xfId="59" applyFont="1" applyBorder="1" applyAlignment="1">
      <alignment horizontal="center"/>
      <protection/>
    </xf>
    <xf numFmtId="0" fontId="2" fillId="0" borderId="23" xfId="59" applyFont="1" applyBorder="1" applyAlignment="1">
      <alignment horizontal="center" vertical="center" wrapText="1"/>
      <protection/>
    </xf>
    <xf numFmtId="0" fontId="2" fillId="0" borderId="27" xfId="59" applyFont="1" applyBorder="1" applyAlignment="1">
      <alignment horizontal="center" vertical="center" wrapText="1"/>
      <protection/>
    </xf>
    <xf numFmtId="0" fontId="2" fillId="0" borderId="12" xfId="59" applyFont="1" applyBorder="1" applyAlignment="1">
      <alignment horizontal="center" vertical="center" wrapText="1"/>
      <protection/>
    </xf>
    <xf numFmtId="0" fontId="2" fillId="0" borderId="28" xfId="59" applyFont="1" applyBorder="1" applyAlignment="1">
      <alignment horizontal="center" vertical="center" wrapText="1"/>
      <protection/>
    </xf>
    <xf numFmtId="0" fontId="2" fillId="0" borderId="11" xfId="59" applyFont="1" applyBorder="1" applyAlignment="1">
      <alignment horizontal="center" vertical="center" wrapText="1"/>
      <protection/>
    </xf>
    <xf numFmtId="0" fontId="2" fillId="0" borderId="29" xfId="59" applyFont="1" applyBorder="1" applyAlignment="1">
      <alignment horizontal="center" vertical="center" wrapText="1"/>
      <protection/>
    </xf>
    <xf numFmtId="0" fontId="2" fillId="0" borderId="30" xfId="59" applyFont="1" applyBorder="1" applyAlignment="1">
      <alignment horizontal="center" vertical="center" wrapText="1"/>
      <protection/>
    </xf>
    <xf numFmtId="0" fontId="2" fillId="0" borderId="31" xfId="59" applyFont="1" applyBorder="1" applyAlignment="1">
      <alignment horizontal="center" vertical="center" wrapText="1"/>
      <protection/>
    </xf>
    <xf numFmtId="0" fontId="2" fillId="33" borderId="32" xfId="59" applyFont="1" applyFill="1" applyBorder="1" applyAlignment="1">
      <alignment horizontal="center" vertical="center" wrapText="1"/>
      <protection/>
    </xf>
    <xf numFmtId="0" fontId="2" fillId="33" borderId="19" xfId="59" applyFont="1" applyFill="1" applyBorder="1" applyAlignment="1">
      <alignment horizontal="center" vertical="center" wrapText="1"/>
      <protection/>
    </xf>
    <xf numFmtId="0" fontId="2" fillId="33" borderId="33" xfId="59" applyFont="1" applyFill="1" applyBorder="1" applyAlignment="1">
      <alignment horizontal="center" vertical="center" wrapText="1"/>
      <protection/>
    </xf>
    <xf numFmtId="0" fontId="2" fillId="33" borderId="30" xfId="59" applyFont="1" applyFill="1" applyBorder="1" applyAlignment="1">
      <alignment horizontal="center" vertical="center" wrapText="1"/>
      <protection/>
    </xf>
    <xf numFmtId="0" fontId="2" fillId="33" borderId="31" xfId="59" applyFont="1" applyFill="1" applyBorder="1" applyAlignment="1">
      <alignment horizontal="center" vertical="center" wrapText="1"/>
      <protection/>
    </xf>
    <xf numFmtId="0" fontId="2" fillId="33" borderId="28" xfId="59" applyFont="1" applyFill="1" applyBorder="1" applyAlignment="1">
      <alignment horizontal="center" vertical="center" wrapText="1"/>
      <protection/>
    </xf>
    <xf numFmtId="0" fontId="2" fillId="33" borderId="29" xfId="59" applyFont="1" applyFill="1" applyBorder="1" applyAlignment="1">
      <alignment horizontal="center" vertical="center" wrapText="1"/>
      <protection/>
    </xf>
    <xf numFmtId="0" fontId="2" fillId="0" borderId="32" xfId="59" applyFont="1" applyBorder="1" applyAlignment="1">
      <alignment horizontal="center" vertical="center" wrapText="1"/>
      <protection/>
    </xf>
    <xf numFmtId="0" fontId="2" fillId="0" borderId="33" xfId="59" applyFont="1" applyBorder="1" applyAlignment="1">
      <alignment horizontal="center" vertical="center" wrapText="1"/>
      <protection/>
    </xf>
    <xf numFmtId="0" fontId="4" fillId="0" borderId="30" xfId="59" applyFont="1" applyBorder="1" applyAlignment="1">
      <alignment horizontal="center" vertical="center" wrapText="1"/>
      <protection/>
    </xf>
    <xf numFmtId="0" fontId="2" fillId="0" borderId="10" xfId="59" applyFont="1" applyBorder="1" applyAlignment="1">
      <alignment horizontal="center" vertical="center" wrapText="1"/>
      <protection/>
    </xf>
    <xf numFmtId="0" fontId="4" fillId="0" borderId="10" xfId="59" applyFont="1" applyBorder="1" applyAlignment="1">
      <alignment horizontal="center" vertical="center" wrapText="1"/>
      <protection/>
    </xf>
    <xf numFmtId="0" fontId="2" fillId="33" borderId="12" xfId="59" applyFont="1" applyFill="1" applyBorder="1" applyAlignment="1">
      <alignment horizontal="center" vertical="center" wrapText="1"/>
      <protection/>
    </xf>
    <xf numFmtId="0" fontId="12" fillId="0" borderId="0" xfId="59" applyFont="1" applyAlignment="1">
      <alignment vertical="center" wrapText="1"/>
      <protection/>
    </xf>
    <xf numFmtId="0" fontId="4" fillId="0" borderId="32" xfId="59" applyFont="1" applyBorder="1" applyAlignment="1">
      <alignment horizontal="center" vertical="center" wrapText="1"/>
      <protection/>
    </xf>
    <xf numFmtId="0" fontId="4" fillId="0" borderId="33" xfId="59" applyFont="1" applyBorder="1" applyAlignment="1">
      <alignment horizontal="center" vertical="center" wrapText="1"/>
      <protection/>
    </xf>
    <xf numFmtId="0" fontId="4" fillId="0" borderId="10" xfId="59" applyFont="1" applyBorder="1" applyAlignment="1">
      <alignment horizontal="left" vertical="center" wrapText="1"/>
      <protection/>
    </xf>
    <xf numFmtId="0" fontId="2" fillId="0" borderId="10" xfId="59" applyFont="1" applyBorder="1" applyAlignment="1">
      <alignment horizontal="left" vertical="center" wrapText="1"/>
      <protection/>
    </xf>
    <xf numFmtId="3" fontId="4" fillId="0" borderId="32" xfId="59" applyNumberFormat="1" applyFont="1" applyBorder="1" applyAlignment="1">
      <alignment horizontal="center" vertical="center" wrapText="1"/>
      <protection/>
    </xf>
    <xf numFmtId="3" fontId="4" fillId="0" borderId="33" xfId="59" applyNumberFormat="1" applyFont="1" applyBorder="1" applyAlignment="1">
      <alignment horizontal="center" vertical="center" wrapText="1"/>
      <protection/>
    </xf>
    <xf numFmtId="0" fontId="4" fillId="0" borderId="10" xfId="59" applyFont="1" applyBorder="1" applyAlignment="1">
      <alignment vertical="center" wrapText="1"/>
      <protection/>
    </xf>
    <xf numFmtId="0" fontId="2" fillId="0" borderId="10" xfId="59" applyFont="1" applyBorder="1" applyAlignment="1">
      <alignment vertical="center" wrapText="1"/>
      <protection/>
    </xf>
    <xf numFmtId="3" fontId="2" fillId="0" borderId="32" xfId="59" applyNumberFormat="1" applyFont="1" applyBorder="1" applyAlignment="1" applyProtection="1">
      <alignment horizontal="center" vertical="center" wrapText="1"/>
      <protection locked="0"/>
    </xf>
    <xf numFmtId="3" fontId="2" fillId="0" borderId="33" xfId="59" applyNumberFormat="1" applyFont="1" applyBorder="1" applyAlignment="1" applyProtection="1">
      <alignment horizontal="center" vertical="center" wrapText="1"/>
      <protection locked="0"/>
    </xf>
    <xf numFmtId="3" fontId="4" fillId="0" borderId="32" xfId="59" applyNumberFormat="1" applyFont="1" applyBorder="1" applyAlignment="1" applyProtection="1">
      <alignment horizontal="center" vertical="center" wrapText="1"/>
      <protection locked="0"/>
    </xf>
    <xf numFmtId="3" fontId="4" fillId="0" borderId="33" xfId="59" applyNumberFormat="1" applyFont="1" applyBorder="1" applyAlignment="1" applyProtection="1">
      <alignment horizontal="center" vertical="center" wrapText="1"/>
      <protection locked="0"/>
    </xf>
    <xf numFmtId="0" fontId="2" fillId="0" borderId="0" xfId="59" applyFont="1" applyAlignment="1">
      <alignment horizontal="center" vertical="center" wrapText="1"/>
      <protection/>
    </xf>
    <xf numFmtId="0" fontId="2" fillId="0" borderId="32" xfId="59" applyFont="1" applyBorder="1" applyAlignment="1">
      <alignment horizontal="left" vertical="center" wrapText="1"/>
      <protection/>
    </xf>
    <xf numFmtId="0" fontId="2" fillId="0" borderId="33" xfId="59" applyFont="1" applyBorder="1" applyAlignment="1">
      <alignment horizontal="left" vertical="center" wrapText="1"/>
      <protection/>
    </xf>
    <xf numFmtId="0" fontId="2" fillId="0" borderId="10" xfId="59" applyFont="1" applyBorder="1" applyAlignment="1">
      <alignment horizontal="left" vertical="center" wrapText="1" indent="2"/>
      <protection/>
    </xf>
    <xf numFmtId="0" fontId="2" fillId="33" borderId="10" xfId="59" applyFont="1" applyFill="1" applyBorder="1" applyAlignment="1">
      <alignment horizontal="left" vertical="center" wrapText="1" indent="2"/>
      <protection/>
    </xf>
    <xf numFmtId="0" fontId="2" fillId="0" borderId="10" xfId="59" applyFont="1" applyBorder="1" applyAlignment="1" applyProtection="1">
      <alignment horizontal="left" vertical="center" wrapText="1"/>
      <protection locked="0"/>
    </xf>
    <xf numFmtId="0" fontId="2" fillId="0" borderId="32" xfId="59" applyFont="1" applyBorder="1" applyAlignment="1" applyProtection="1">
      <alignment horizontal="left" vertical="center" wrapText="1"/>
      <protection locked="0"/>
    </xf>
    <xf numFmtId="0" fontId="2" fillId="0" borderId="33" xfId="59" applyFont="1" applyBorder="1" applyAlignment="1" applyProtection="1">
      <alignment horizontal="left" vertical="center" wrapText="1"/>
      <protection locked="0"/>
    </xf>
    <xf numFmtId="0" fontId="2" fillId="0" borderId="14" xfId="59" applyFont="1" applyBorder="1" applyAlignment="1">
      <alignment horizontal="center" vertical="center" wrapText="1"/>
      <protection/>
    </xf>
    <xf numFmtId="0" fontId="2" fillId="0" borderId="15" xfId="59" applyFont="1" applyBorder="1" applyAlignment="1">
      <alignment horizontal="center" vertical="center" wrapText="1"/>
      <protection/>
    </xf>
    <xf numFmtId="0" fontId="2" fillId="0" borderId="34" xfId="59" applyFont="1" applyBorder="1" applyAlignment="1">
      <alignment horizontal="center" vertical="center" wrapText="1"/>
      <protection/>
    </xf>
    <xf numFmtId="0" fontId="2" fillId="0" borderId="22" xfId="59" applyFont="1" applyBorder="1" applyAlignment="1">
      <alignment horizontal="center" vertical="center" wrapText="1"/>
      <protection/>
    </xf>
    <xf numFmtId="0" fontId="4" fillId="0" borderId="14" xfId="59" applyFont="1" applyBorder="1" applyAlignment="1">
      <alignment horizontal="left" vertical="center" wrapText="1"/>
      <protection/>
    </xf>
    <xf numFmtId="0" fontId="4" fillId="0" borderId="14" xfId="59" applyFont="1" applyBorder="1" applyAlignment="1">
      <alignment horizontal="center" vertical="center" wrapText="1"/>
      <protection/>
    </xf>
    <xf numFmtId="0" fontId="4" fillId="0" borderId="15" xfId="59" applyFont="1" applyBorder="1" applyAlignment="1">
      <alignment horizontal="left" vertical="center" wrapText="1"/>
      <protection/>
    </xf>
    <xf numFmtId="0" fontId="4" fillId="0" borderId="34" xfId="59" applyFont="1" applyBorder="1" applyAlignment="1">
      <alignment horizontal="left" vertical="center" wrapText="1"/>
      <protection/>
    </xf>
    <xf numFmtId="0" fontId="4" fillId="0" borderId="22" xfId="59" applyFont="1" applyBorder="1" applyAlignment="1">
      <alignment horizontal="left" vertical="center" wrapText="1"/>
      <protection/>
    </xf>
    <xf numFmtId="0" fontId="4" fillId="0" borderId="15" xfId="59" applyFont="1" applyBorder="1" applyAlignment="1">
      <alignment horizontal="center" vertical="center" wrapText="1"/>
      <protection/>
    </xf>
    <xf numFmtId="0" fontId="4" fillId="0" borderId="34" xfId="59" applyFont="1" applyBorder="1" applyAlignment="1">
      <alignment horizontal="center" vertical="center" wrapText="1"/>
      <protection/>
    </xf>
    <xf numFmtId="0" fontId="4" fillId="0" borderId="22" xfId="59" applyFont="1" applyBorder="1" applyAlignment="1">
      <alignment horizontal="center" vertical="center" wrapText="1"/>
      <protection/>
    </xf>
    <xf numFmtId="0" fontId="2" fillId="0" borderId="14" xfId="59" applyFont="1" applyBorder="1" applyAlignment="1" applyProtection="1">
      <alignment horizontal="left" vertical="center" wrapText="1"/>
      <protection locked="0"/>
    </xf>
    <xf numFmtId="0" fontId="2" fillId="0" borderId="14" xfId="59" applyFont="1" applyBorder="1" applyAlignment="1" applyProtection="1">
      <alignment horizontal="center" vertical="center" wrapText="1"/>
      <protection locked="0"/>
    </xf>
    <xf numFmtId="0" fontId="3" fillId="0" borderId="0" xfId="59" applyFont="1" applyAlignment="1">
      <alignment horizontal="left" wrapText="1"/>
      <protection/>
    </xf>
    <xf numFmtId="0" fontId="3" fillId="0" borderId="0" xfId="59" applyFont="1" applyAlignment="1">
      <alignment vertical="top" wrapText="1"/>
      <protection/>
    </xf>
    <xf numFmtId="0" fontId="2" fillId="0" borderId="0" xfId="59" applyFont="1" applyAlignment="1">
      <alignment vertical="top" wrapText="1"/>
      <protection/>
    </xf>
    <xf numFmtId="0" fontId="3" fillId="0" borderId="0" xfId="59" applyFont="1" applyAlignment="1" applyProtection="1">
      <alignment horizontal="center" wrapText="1"/>
      <protection locked="0"/>
    </xf>
    <xf numFmtId="0" fontId="2" fillId="0" borderId="0" xfId="59" applyFont="1" applyAlignment="1" applyProtection="1">
      <alignment horizontal="center" wrapText="1"/>
      <protection locked="0"/>
    </xf>
    <xf numFmtId="0" fontId="3" fillId="0" borderId="0" xfId="59" applyFont="1" applyAlignment="1">
      <alignment wrapText="1"/>
      <protection/>
    </xf>
    <xf numFmtId="0" fontId="2" fillId="0" borderId="0" xfId="59" applyFont="1" applyAlignment="1">
      <alignment wrapText="1"/>
      <protection/>
    </xf>
    <xf numFmtId="0" fontId="3" fillId="0" borderId="0" xfId="59" applyFont="1" applyAlignment="1">
      <alignment horizontal="left"/>
      <protection/>
    </xf>
    <xf numFmtId="0" fontId="2" fillId="0" borderId="0" xfId="59" applyFont="1" applyAlignment="1" applyProtection="1">
      <alignment wrapText="1"/>
      <protection locked="0"/>
    </xf>
    <xf numFmtId="3" fontId="2" fillId="0" borderId="15" xfId="59" applyNumberFormat="1" applyFont="1" applyBorder="1" applyAlignment="1" applyProtection="1">
      <alignment vertical="center" wrapText="1"/>
      <protection locked="0"/>
    </xf>
    <xf numFmtId="3" fontId="2" fillId="0" borderId="15" xfId="59" applyNumberFormat="1" applyFont="1" applyBorder="1" applyAlignment="1">
      <alignment vertical="center" wrapText="1"/>
      <protection/>
    </xf>
    <xf numFmtId="3" fontId="2" fillId="0" borderId="22" xfId="59" applyNumberFormat="1" applyFont="1" applyBorder="1" applyAlignment="1" applyProtection="1">
      <alignment vertical="center" wrapText="1"/>
      <protection locked="0"/>
    </xf>
    <xf numFmtId="3" fontId="2" fillId="0" borderId="13" xfId="59" applyNumberFormat="1" applyFont="1" applyBorder="1" applyAlignment="1">
      <alignment vertical="center" wrapText="1"/>
      <protection/>
    </xf>
    <xf numFmtId="3" fontId="2" fillId="0" borderId="10" xfId="59" applyNumberFormat="1" applyFont="1" applyBorder="1" applyAlignment="1" applyProtection="1">
      <alignment vertical="center" wrapText="1"/>
      <protection locked="0"/>
    </xf>
    <xf numFmtId="3" fontId="3" fillId="0" borderId="14" xfId="59" applyNumberFormat="1" applyFont="1" applyBorder="1" applyAlignment="1" applyProtection="1">
      <alignment vertical="center" wrapText="1"/>
      <protection locked="0"/>
    </xf>
    <xf numFmtId="3" fontId="3" fillId="0" borderId="13" xfId="59" applyNumberFormat="1" applyFont="1" applyBorder="1" applyAlignment="1" applyProtection="1">
      <alignment vertical="center" wrapText="1"/>
      <protection locked="0"/>
    </xf>
    <xf numFmtId="3" fontId="5" fillId="0" borderId="13" xfId="59" applyNumberFormat="1" applyFont="1" applyBorder="1" applyAlignment="1">
      <alignment vertical="center" wrapText="1"/>
      <protection/>
    </xf>
    <xf numFmtId="3" fontId="3" fillId="0" borderId="21" xfId="59" applyNumberFormat="1" applyFont="1" applyBorder="1" applyAlignment="1" applyProtection="1">
      <alignment vertical="center" wrapText="1"/>
      <protection locked="0"/>
    </xf>
    <xf numFmtId="3" fontId="3" fillId="0" borderId="35" xfId="59" applyNumberFormat="1" applyFont="1" applyBorder="1" applyAlignment="1" applyProtection="1">
      <alignment vertical="center" wrapText="1"/>
      <protection locked="0"/>
    </xf>
    <xf numFmtId="3" fontId="5" fillId="0" borderId="35" xfId="59" applyNumberFormat="1" applyFont="1" applyBorder="1" applyAlignment="1">
      <alignment vertical="center" wrapText="1"/>
      <protection/>
    </xf>
    <xf numFmtId="3" fontId="3" fillId="0" borderId="15" xfId="59" applyNumberFormat="1" applyFont="1" applyBorder="1" applyAlignment="1" applyProtection="1">
      <alignment vertical="center" wrapText="1"/>
      <protection locked="0"/>
    </xf>
    <xf numFmtId="3" fontId="3" fillId="0" borderId="10" xfId="59" applyNumberFormat="1" applyFont="1" applyBorder="1" applyAlignment="1" applyProtection="1">
      <alignment vertical="center" wrapText="1"/>
      <protection locked="0"/>
    </xf>
    <xf numFmtId="3" fontId="5" fillId="0" borderId="10" xfId="59" applyNumberFormat="1" applyFont="1" applyBorder="1" applyAlignment="1">
      <alignment vertical="center" wrapText="1"/>
      <protection/>
    </xf>
    <xf numFmtId="3" fontId="3" fillId="0" borderId="22" xfId="59" applyNumberFormat="1" applyFont="1" applyBorder="1" applyAlignment="1" applyProtection="1">
      <alignment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nita%20Nadzina\AppData\Local\Microsoft\Windows\INetCache\Content.Outlook\5FKDHOKU\2020.gada%20p&#257;rskatu%20apkopojum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9.piel"/>
      <sheetName val="Jaunzeme"/>
      <sheetName val="Limbaha"/>
      <sheetName val="Vildnere"/>
      <sheetName val="Podēna"/>
      <sheetName val="30.piel"/>
      <sheetName val="31.pielik"/>
      <sheetName val="Iesniegtie 29.pielikums"/>
      <sheetName val="Neiesniegtie 29.pielikums "/>
      <sheetName val="Iesniegtie 30.pielikums"/>
      <sheetName val="Neiesniegtie 30.pielikums"/>
      <sheetName val="Iesniegtie 31.pielikums "/>
      <sheetName val="Neiesniegtie 31.pielikums"/>
    </sheetNames>
    <sheetDataSet>
      <sheetData sheetId="2">
        <row r="144">
          <cell r="C144">
            <v>33010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5"/>
  <sheetViews>
    <sheetView tabSelected="1" zoomScale="84" zoomScaleNormal="84" zoomScalePageLayoutView="0" workbookViewId="0" topLeftCell="A1">
      <pane xSplit="2" ySplit="10" topLeftCell="C11" activePane="bottomRight" state="frozen"/>
      <selection pane="topLeft" activeCell="A1" sqref="A1"/>
      <selection pane="topRight" activeCell="C1" sqref="C1"/>
      <selection pane="bottomLeft" activeCell="A12" sqref="A12"/>
      <selection pane="bottomRight" activeCell="D22" sqref="D22"/>
    </sheetView>
  </sheetViews>
  <sheetFormatPr defaultColWidth="8.88671875" defaultRowHeight="15"/>
  <cols>
    <col min="1" max="1" width="7.77734375" style="6" customWidth="1"/>
    <col min="2" max="2" width="33.5546875" style="6" customWidth="1"/>
    <col min="3" max="12" width="12.6640625" style="6" customWidth="1"/>
    <col min="13" max="13" width="17.21484375" style="6" customWidth="1"/>
    <col min="14" max="21" width="12.6640625" style="6" customWidth="1"/>
    <col min="22" max="22" width="9.4453125" style="6" customWidth="1"/>
    <col min="23" max="23" width="8.88671875" style="6" customWidth="1"/>
    <col min="24" max="24" width="16.4453125" style="6" customWidth="1"/>
    <col min="25" max="16384" width="8.88671875" style="6" customWidth="1"/>
  </cols>
  <sheetData>
    <row r="1" spans="1:22" ht="18.75">
      <c r="A1" s="106" t="s">
        <v>2</v>
      </c>
      <c r="B1" s="106"/>
      <c r="C1" s="106"/>
      <c r="D1" s="106"/>
      <c r="E1" s="106"/>
      <c r="F1" s="106"/>
      <c r="G1" s="106"/>
      <c r="H1" s="106"/>
      <c r="I1" s="106"/>
      <c r="J1" s="106"/>
      <c r="K1" s="106"/>
      <c r="L1" s="106"/>
      <c r="M1" s="106"/>
      <c r="N1" s="106"/>
      <c r="O1" s="106"/>
      <c r="P1" s="106"/>
      <c r="Q1" s="106"/>
      <c r="R1" s="106"/>
      <c r="S1" s="106"/>
      <c r="T1" s="106"/>
      <c r="U1" s="106"/>
      <c r="V1" s="5"/>
    </row>
    <row r="2" spans="1:256" s="3" customFormat="1" ht="4.5" customHeight="1">
      <c r="A2" s="7"/>
      <c r="B2" s="7"/>
      <c r="C2" s="7"/>
      <c r="D2" s="7"/>
      <c r="E2" s="7"/>
      <c r="F2" s="7"/>
      <c r="G2" s="7"/>
      <c r="H2" s="7"/>
      <c r="I2" s="7"/>
      <c r="J2" s="7"/>
      <c r="K2" s="7"/>
      <c r="L2" s="7"/>
      <c r="M2" s="7"/>
      <c r="N2" s="7"/>
      <c r="O2" s="7"/>
      <c r="P2" s="7"/>
      <c r="Q2" s="7"/>
      <c r="R2" s="7"/>
      <c r="S2" s="7"/>
      <c r="T2" s="7"/>
      <c r="U2" s="7"/>
      <c r="V2" s="7"/>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2" ht="17.25" customHeight="1">
      <c r="A3" s="8" t="s">
        <v>189</v>
      </c>
      <c r="C3" s="9"/>
      <c r="D3" s="9"/>
      <c r="E3" s="9"/>
      <c r="F3" s="9"/>
      <c r="G3" s="9"/>
      <c r="H3" s="9"/>
      <c r="I3" s="9"/>
      <c r="J3" s="9"/>
      <c r="K3" s="9"/>
      <c r="L3" s="9"/>
      <c r="M3" s="9"/>
      <c r="N3" s="9"/>
      <c r="O3" s="9"/>
      <c r="P3" s="9"/>
      <c r="Q3" s="9"/>
      <c r="R3" s="9"/>
      <c r="S3" s="9"/>
      <c r="T3" s="10"/>
      <c r="U3" s="10"/>
      <c r="V3" s="10"/>
    </row>
    <row r="4" spans="1:22" ht="15">
      <c r="A4" s="96" t="s">
        <v>68</v>
      </c>
      <c r="C4" s="9"/>
      <c r="D4" s="9"/>
      <c r="E4" s="9"/>
      <c r="F4" s="9"/>
      <c r="G4" s="9"/>
      <c r="H4" s="9"/>
      <c r="I4" s="9"/>
      <c r="J4" s="9"/>
      <c r="K4" s="9"/>
      <c r="L4" s="9"/>
      <c r="M4" s="9"/>
      <c r="N4" s="9"/>
      <c r="O4" s="9"/>
      <c r="P4" s="9"/>
      <c r="Q4" s="9"/>
      <c r="R4" s="9"/>
      <c r="S4" s="9"/>
      <c r="T4" s="10"/>
      <c r="U4" s="10"/>
      <c r="V4" s="10"/>
    </row>
    <row r="5" spans="1:22" ht="5.25" customHeight="1">
      <c r="A5" s="9"/>
      <c r="C5" s="9"/>
      <c r="D5" s="9"/>
      <c r="E5" s="9"/>
      <c r="F5" s="9"/>
      <c r="G5" s="9"/>
      <c r="H5" s="9"/>
      <c r="I5" s="9"/>
      <c r="J5" s="9"/>
      <c r="K5" s="9"/>
      <c r="L5" s="9"/>
      <c r="M5" s="9"/>
      <c r="N5" s="9"/>
      <c r="O5" s="9"/>
      <c r="P5" s="9"/>
      <c r="Q5" s="9"/>
      <c r="R5" s="9"/>
      <c r="S5" s="9"/>
      <c r="T5" s="10"/>
      <c r="U5" s="10"/>
      <c r="V5" s="10"/>
    </row>
    <row r="6" spans="1:22" ht="15">
      <c r="A6" s="11" t="s">
        <v>107</v>
      </c>
      <c r="C6" s="12"/>
      <c r="D6" s="12"/>
      <c r="E6" s="12"/>
      <c r="F6" s="12"/>
      <c r="G6" s="12"/>
      <c r="H6" s="12"/>
      <c r="I6" s="12"/>
      <c r="N6" s="107"/>
      <c r="O6" s="107"/>
      <c r="P6" s="107"/>
      <c r="Q6" s="107"/>
      <c r="R6" s="107"/>
      <c r="S6" s="107"/>
      <c r="U6" s="13" t="s">
        <v>57</v>
      </c>
      <c r="V6" s="13"/>
    </row>
    <row r="7" spans="1:22" ht="30" customHeight="1">
      <c r="A7" s="108" t="s">
        <v>5</v>
      </c>
      <c r="B7" s="108" t="s">
        <v>108</v>
      </c>
      <c r="C7" s="111" t="s">
        <v>187</v>
      </c>
      <c r="D7" s="112"/>
      <c r="E7" s="112"/>
      <c r="F7" s="112"/>
      <c r="G7" s="112"/>
      <c r="H7" s="112"/>
      <c r="I7" s="113"/>
      <c r="J7" s="114" t="s">
        <v>70</v>
      </c>
      <c r="K7" s="115"/>
      <c r="L7" s="116" t="s">
        <v>109</v>
      </c>
      <c r="M7" s="117"/>
      <c r="N7" s="117"/>
      <c r="O7" s="117"/>
      <c r="P7" s="117"/>
      <c r="Q7" s="118"/>
      <c r="R7" s="119" t="s">
        <v>110</v>
      </c>
      <c r="S7" s="120"/>
      <c r="T7" s="125" t="s">
        <v>111</v>
      </c>
      <c r="U7" s="115"/>
      <c r="V7" s="7"/>
    </row>
    <row r="8" spans="1:256" s="1" customFormat="1" ht="87.75" customHeight="1">
      <c r="A8" s="109"/>
      <c r="B8" s="109"/>
      <c r="C8" s="126" t="s">
        <v>58</v>
      </c>
      <c r="D8" s="126"/>
      <c r="E8" s="126" t="s">
        <v>112</v>
      </c>
      <c r="F8" s="126"/>
      <c r="G8" s="103" t="s">
        <v>190</v>
      </c>
      <c r="H8" s="127" t="s">
        <v>54</v>
      </c>
      <c r="I8" s="127"/>
      <c r="J8" s="111"/>
      <c r="K8" s="113"/>
      <c r="L8" s="121" t="s">
        <v>113</v>
      </c>
      <c r="M8" s="122"/>
      <c r="N8" s="128" t="s">
        <v>114</v>
      </c>
      <c r="O8" s="128"/>
      <c r="P8" s="128" t="s">
        <v>115</v>
      </c>
      <c r="Q8" s="128"/>
      <c r="R8" s="121"/>
      <c r="S8" s="122"/>
      <c r="T8" s="111"/>
      <c r="U8" s="113"/>
      <c r="V8" s="7"/>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1" customFormat="1" ht="45">
      <c r="A9" s="109"/>
      <c r="B9" s="109"/>
      <c r="C9" s="14" t="s">
        <v>3</v>
      </c>
      <c r="D9" s="14" t="s">
        <v>1</v>
      </c>
      <c r="E9" s="14" t="s">
        <v>3</v>
      </c>
      <c r="F9" s="14" t="s">
        <v>1</v>
      </c>
      <c r="G9" s="4" t="s">
        <v>3</v>
      </c>
      <c r="H9" s="14" t="s">
        <v>3</v>
      </c>
      <c r="I9" s="14" t="s">
        <v>1</v>
      </c>
      <c r="J9" s="14" t="s">
        <v>3</v>
      </c>
      <c r="K9" s="14" t="s">
        <v>1</v>
      </c>
      <c r="L9" s="14" t="s">
        <v>3</v>
      </c>
      <c r="M9" s="14" t="s">
        <v>1</v>
      </c>
      <c r="N9" s="14" t="s">
        <v>3</v>
      </c>
      <c r="O9" s="14" t="s">
        <v>1</v>
      </c>
      <c r="P9" s="14" t="s">
        <v>3</v>
      </c>
      <c r="Q9" s="14" t="s">
        <v>1</v>
      </c>
      <c r="R9" s="14" t="s">
        <v>3</v>
      </c>
      <c r="S9" s="14" t="s">
        <v>1</v>
      </c>
      <c r="T9" s="14" t="s">
        <v>3</v>
      </c>
      <c r="U9" s="14" t="s">
        <v>6</v>
      </c>
      <c r="V9" s="7"/>
      <c r="W9" s="6"/>
      <c r="X9" s="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30">
      <c r="A10" s="110"/>
      <c r="B10" s="17" t="s">
        <v>116</v>
      </c>
      <c r="C10" s="123" t="s">
        <v>117</v>
      </c>
      <c r="D10" s="124"/>
      <c r="E10" s="123" t="s">
        <v>118</v>
      </c>
      <c r="F10" s="124"/>
      <c r="G10" s="97"/>
      <c r="H10" s="123" t="s">
        <v>119</v>
      </c>
      <c r="I10" s="124"/>
      <c r="J10" s="123" t="s">
        <v>120</v>
      </c>
      <c r="K10" s="124"/>
      <c r="L10" s="123" t="s">
        <v>121</v>
      </c>
      <c r="M10" s="124"/>
      <c r="N10" s="123" t="s">
        <v>122</v>
      </c>
      <c r="O10" s="124"/>
      <c r="P10" s="123" t="s">
        <v>123</v>
      </c>
      <c r="Q10" s="124"/>
      <c r="R10" s="123" t="s">
        <v>124</v>
      </c>
      <c r="S10" s="124"/>
      <c r="T10" s="123"/>
      <c r="U10" s="124"/>
      <c r="V10" s="7"/>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c r="A11" s="18">
        <v>1</v>
      </c>
      <c r="B11" s="18">
        <v>2</v>
      </c>
      <c r="C11" s="18">
        <v>3</v>
      </c>
      <c r="D11" s="18">
        <v>4</v>
      </c>
      <c r="E11" s="18">
        <v>5</v>
      </c>
      <c r="F11" s="18">
        <v>6</v>
      </c>
      <c r="G11" s="18">
        <v>7</v>
      </c>
      <c r="H11" s="18" t="s">
        <v>191</v>
      </c>
      <c r="I11" s="18" t="s">
        <v>192</v>
      </c>
      <c r="J11" s="18">
        <v>8</v>
      </c>
      <c r="K11" s="18">
        <v>9</v>
      </c>
      <c r="L11" s="18">
        <v>10</v>
      </c>
      <c r="M11" s="18">
        <v>11</v>
      </c>
      <c r="N11" s="18">
        <v>12</v>
      </c>
      <c r="O11" s="18">
        <v>13</v>
      </c>
      <c r="P11" s="18">
        <v>14</v>
      </c>
      <c r="Q11" s="18">
        <v>15</v>
      </c>
      <c r="R11" s="18">
        <v>16</v>
      </c>
      <c r="S11" s="18">
        <v>17</v>
      </c>
      <c r="T11" s="18">
        <v>18</v>
      </c>
      <c r="U11" s="18">
        <v>19</v>
      </c>
      <c r="V11" s="19"/>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2" ht="15">
      <c r="A12" s="20">
        <v>1000</v>
      </c>
      <c r="B12" s="21" t="s">
        <v>11</v>
      </c>
      <c r="C12" s="22">
        <f>C13+C21</f>
        <v>446335798.1435813</v>
      </c>
      <c r="D12" s="22">
        <f aca="true" t="shared" si="0" ref="D12:U12">D13+D21</f>
        <v>455865332.1906813</v>
      </c>
      <c r="E12" s="22">
        <f t="shared" si="0"/>
        <v>249079235.94095758</v>
      </c>
      <c r="F12" s="22">
        <f t="shared" si="0"/>
        <v>252376134.2131664</v>
      </c>
      <c r="G12" s="22">
        <f>G13+G21</f>
        <v>99624571.616031</v>
      </c>
      <c r="H12" s="22">
        <f t="shared" si="0"/>
        <v>795039605.7005697</v>
      </c>
      <c r="I12" s="22">
        <f t="shared" si="0"/>
        <v>807866038.0198787</v>
      </c>
      <c r="J12" s="22">
        <f t="shared" si="0"/>
        <v>23684439.932328466</v>
      </c>
      <c r="K12" s="22">
        <f t="shared" si="0"/>
        <v>25709801.927949764</v>
      </c>
      <c r="L12" s="22">
        <f t="shared" si="0"/>
        <v>726259.85</v>
      </c>
      <c r="M12" s="22">
        <f t="shared" si="0"/>
        <v>748052.3799999999</v>
      </c>
      <c r="N12" s="22">
        <f t="shared" si="0"/>
        <v>7073523.857901226</v>
      </c>
      <c r="O12" s="22">
        <f t="shared" si="0"/>
        <v>8126748.100777601</v>
      </c>
      <c r="P12" s="22">
        <f t="shared" si="0"/>
        <v>108112.51</v>
      </c>
      <c r="Q12" s="22">
        <f t="shared" si="0"/>
        <v>117983.06999999999</v>
      </c>
      <c r="R12" s="22">
        <f t="shared" si="0"/>
        <v>9613906.554016192</v>
      </c>
      <c r="S12" s="22">
        <f t="shared" si="0"/>
        <v>9941399.475216001</v>
      </c>
      <c r="T12" s="22">
        <f>T13+T21</f>
        <v>929765350.517357</v>
      </c>
      <c r="U12" s="22">
        <f t="shared" si="0"/>
        <v>949949549.6975412</v>
      </c>
      <c r="V12" s="23"/>
    </row>
    <row r="13" spans="1:22" ht="15">
      <c r="A13" s="24">
        <v>1100</v>
      </c>
      <c r="B13" s="25" t="s">
        <v>52</v>
      </c>
      <c r="C13" s="26">
        <f aca="true" t="shared" si="1" ref="C13:M13">C14+C15+C16+C17+C18+C19+C20</f>
        <v>367459552.82287186</v>
      </c>
      <c r="D13" s="26">
        <f t="shared" si="1"/>
        <v>370626324.674177</v>
      </c>
      <c r="E13" s="26">
        <f t="shared" si="1"/>
        <v>201603155.11305237</v>
      </c>
      <c r="F13" s="26">
        <f t="shared" si="1"/>
        <v>201316702.7470602</v>
      </c>
      <c r="G13" s="43">
        <f>G14+G15+G16+G17+G18+G19+G20</f>
        <v>83795662.04</v>
      </c>
      <c r="H13" s="26">
        <f t="shared" si="1"/>
        <v>652858369.9759241</v>
      </c>
      <c r="I13" s="26">
        <f t="shared" si="1"/>
        <v>655738689.4612373</v>
      </c>
      <c r="J13" s="26">
        <f t="shared" si="1"/>
        <v>20041777.167390898</v>
      </c>
      <c r="K13" s="26">
        <f t="shared" si="1"/>
        <v>20834555.430706363</v>
      </c>
      <c r="L13" s="26">
        <f t="shared" si="1"/>
        <v>620309.33</v>
      </c>
      <c r="M13" s="26">
        <f t="shared" si="1"/>
        <v>653581.1499999999</v>
      </c>
      <c r="N13" s="26">
        <v>5612753.961355001</v>
      </c>
      <c r="O13" s="26">
        <v>6633764.830000001</v>
      </c>
      <c r="P13" s="26">
        <v>88025.51</v>
      </c>
      <c r="Q13" s="26">
        <v>96676.06999999999</v>
      </c>
      <c r="R13" s="26">
        <v>7211726.221056321</v>
      </c>
      <c r="S13" s="26">
        <v>7801532.41</v>
      </c>
      <c r="T13" s="26">
        <v>761394897.625176</v>
      </c>
      <c r="U13" s="26">
        <v>769988551.6714163</v>
      </c>
      <c r="V13" s="27"/>
    </row>
    <row r="14" spans="1:22" ht="15">
      <c r="A14" s="28">
        <v>1110</v>
      </c>
      <c r="B14" s="29" t="s">
        <v>12</v>
      </c>
      <c r="C14" s="30">
        <v>113827040.78789401</v>
      </c>
      <c r="D14" s="30">
        <v>114762132.92319995</v>
      </c>
      <c r="E14" s="30">
        <v>95160981.97097808</v>
      </c>
      <c r="F14" s="30">
        <v>91041818.45258784</v>
      </c>
      <c r="G14" s="98">
        <v>41938869.85</v>
      </c>
      <c r="H14" s="22">
        <f>C14+E14+G14</f>
        <v>250926892.6088721</v>
      </c>
      <c r="I14" s="22">
        <f>D14+F14+G14</f>
        <v>247742821.2257878</v>
      </c>
      <c r="J14" s="30">
        <v>18234580.719845843</v>
      </c>
      <c r="K14" s="30">
        <v>18998357.89800636</v>
      </c>
      <c r="L14" s="30">
        <v>225599.08024054902</v>
      </c>
      <c r="M14" s="30">
        <v>234132.87</v>
      </c>
      <c r="N14" s="30">
        <v>2068007.64308276</v>
      </c>
      <c r="O14" s="30">
        <v>2441040.98</v>
      </c>
      <c r="P14" s="30">
        <v>21020.491788</v>
      </c>
      <c r="Q14" s="30">
        <v>23089.48</v>
      </c>
      <c r="R14" s="30">
        <v>3588384.5332768</v>
      </c>
      <c r="S14" s="30">
        <v>3911898.7199999997</v>
      </c>
      <c r="T14" s="30">
        <v>308299624.74898803</v>
      </c>
      <c r="U14" s="30">
        <v>306843458.5278364</v>
      </c>
      <c r="V14" s="27"/>
    </row>
    <row r="15" spans="1:22" ht="60">
      <c r="A15" s="28">
        <v>1120</v>
      </c>
      <c r="B15" s="31" t="s">
        <v>71</v>
      </c>
      <c r="C15" s="30">
        <v>133788567.75660242</v>
      </c>
      <c r="D15" s="30">
        <v>136737170.32630038</v>
      </c>
      <c r="E15" s="30">
        <v>61037022.598545745</v>
      </c>
      <c r="F15" s="30">
        <v>63731170.175532386</v>
      </c>
      <c r="G15" s="98">
        <v>38517890.76</v>
      </c>
      <c r="H15" s="22">
        <f>C15+E15+G15</f>
        <v>233343481.11514816</v>
      </c>
      <c r="I15" s="22">
        <f>D15+F15+G15</f>
        <v>238986231.26183277</v>
      </c>
      <c r="J15" s="30">
        <v>545208.32460892</v>
      </c>
      <c r="K15" s="30">
        <v>550945.8839</v>
      </c>
      <c r="L15" s="30">
        <v>0</v>
      </c>
      <c r="M15" s="30">
        <v>0</v>
      </c>
      <c r="N15" s="30">
        <v>2099442.3437575</v>
      </c>
      <c r="O15" s="30">
        <v>2476973.02</v>
      </c>
      <c r="P15" s="30">
        <v>193.656122</v>
      </c>
      <c r="Q15" s="30">
        <v>211</v>
      </c>
      <c r="R15" s="30">
        <v>1692074.46280804</v>
      </c>
      <c r="S15" s="30">
        <v>1818049.05</v>
      </c>
      <c r="T15" s="30">
        <v>259511842.5012062</v>
      </c>
      <c r="U15" s="30">
        <v>266123736.84198856</v>
      </c>
      <c r="V15" s="27"/>
    </row>
    <row r="16" spans="1:256" s="2" customFormat="1" ht="30">
      <c r="A16" s="28">
        <v>1130</v>
      </c>
      <c r="B16" s="31" t="s">
        <v>72</v>
      </c>
      <c r="C16" s="30">
        <v>35102063.079947785</v>
      </c>
      <c r="D16" s="30">
        <v>35716407.319380395</v>
      </c>
      <c r="E16" s="30">
        <v>5050418.979829957</v>
      </c>
      <c r="F16" s="30">
        <v>5182746.074288504</v>
      </c>
      <c r="G16" s="98">
        <v>515098.53</v>
      </c>
      <c r="H16" s="22">
        <f>C16+E16+G16</f>
        <v>40667580.589777745</v>
      </c>
      <c r="I16" s="22">
        <f>D16+F16+G16</f>
        <v>41414251.9236689</v>
      </c>
      <c r="J16" s="30">
        <v>6946.575632</v>
      </c>
      <c r="K16" s="30">
        <v>6917.84</v>
      </c>
      <c r="L16" s="30">
        <v>0</v>
      </c>
      <c r="M16" s="30">
        <v>0</v>
      </c>
      <c r="N16" s="30">
        <v>640131.06553174</v>
      </c>
      <c r="O16" s="30">
        <v>757478.56</v>
      </c>
      <c r="P16" s="30">
        <v>0</v>
      </c>
      <c r="Q16" s="30">
        <v>0</v>
      </c>
      <c r="R16" s="30">
        <v>137296.42732788</v>
      </c>
      <c r="S16" s="30">
        <v>140892.82</v>
      </c>
      <c r="T16" s="30">
        <v>43366621.59381292</v>
      </c>
      <c r="U16" s="30">
        <v>44133843.48554645</v>
      </c>
      <c r="V16" s="27"/>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s="2" customFormat="1" ht="18">
      <c r="A17" s="28">
        <v>1140</v>
      </c>
      <c r="B17" s="33" t="s">
        <v>125</v>
      </c>
      <c r="C17" s="30">
        <v>16149386.320372676</v>
      </c>
      <c r="D17" s="30">
        <v>16501310.71950373</v>
      </c>
      <c r="E17" s="30">
        <v>13625095.56411276</v>
      </c>
      <c r="F17" s="30">
        <v>13957063.707999755</v>
      </c>
      <c r="G17" s="98"/>
      <c r="H17" s="22">
        <f>C17+E17</f>
        <v>29774481.88448544</v>
      </c>
      <c r="I17" s="22">
        <f>D17+F17</f>
        <v>30458374.427503485</v>
      </c>
      <c r="J17" s="30">
        <v>374088.0595485959</v>
      </c>
      <c r="K17" s="30">
        <v>375603.404</v>
      </c>
      <c r="L17" s="30">
        <v>130716.0320237146</v>
      </c>
      <c r="M17" s="30">
        <v>137278.36</v>
      </c>
      <c r="N17" s="30">
        <v>58326.9174336</v>
      </c>
      <c r="O17" s="30">
        <v>83310.58</v>
      </c>
      <c r="P17" s="30">
        <v>132.038265</v>
      </c>
      <c r="Q17" s="30">
        <v>146</v>
      </c>
      <c r="R17" s="30">
        <v>1061057.92334984</v>
      </c>
      <c r="S17" s="30">
        <v>1121058.53</v>
      </c>
      <c r="T17" s="30">
        <v>38225548.61902635</v>
      </c>
      <c r="U17" s="30">
        <v>39157062.27049135</v>
      </c>
      <c r="V17" s="34"/>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s="2" customFormat="1" ht="33">
      <c r="A18" s="35">
        <v>1150</v>
      </c>
      <c r="B18" s="36" t="s">
        <v>126</v>
      </c>
      <c r="C18" s="30">
        <v>29666616.329700742</v>
      </c>
      <c r="D18" s="30">
        <v>30642032.266042355</v>
      </c>
      <c r="E18" s="30">
        <v>7993020.683300372</v>
      </c>
      <c r="F18" s="30">
        <v>8206190.220000001</v>
      </c>
      <c r="G18" s="98">
        <v>2823802.9000000004</v>
      </c>
      <c r="H18" s="22">
        <f>C18+E18+G18</f>
        <v>40483439.91300111</v>
      </c>
      <c r="I18" s="22">
        <f>D18+F18+G18</f>
        <v>41672025.38604236</v>
      </c>
      <c r="J18" s="30">
        <v>338761.9692519473</v>
      </c>
      <c r="K18" s="30">
        <v>350131.21</v>
      </c>
      <c r="L18" s="30">
        <v>16236.0377154302</v>
      </c>
      <c r="M18" s="30">
        <v>17322.239999999998</v>
      </c>
      <c r="N18" s="30">
        <v>553258.5893948199</v>
      </c>
      <c r="O18" s="30">
        <v>616195.17</v>
      </c>
      <c r="P18" s="30">
        <v>1153.134181</v>
      </c>
      <c r="Q18" s="30">
        <v>1262</v>
      </c>
      <c r="R18" s="30">
        <v>8523.641119259999</v>
      </c>
      <c r="S18" s="30">
        <v>10183.539999999999</v>
      </c>
      <c r="T18" s="30">
        <v>45380176.65018823</v>
      </c>
      <c r="U18" s="30">
        <v>47003007.962042354</v>
      </c>
      <c r="V18" s="34"/>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s="2" customFormat="1" ht="30">
      <c r="A19" s="37">
        <v>1160</v>
      </c>
      <c r="B19" s="38" t="s">
        <v>8</v>
      </c>
      <c r="C19" s="30">
        <v>3203950.069434759</v>
      </c>
      <c r="D19" s="30">
        <v>3362711.0988000003</v>
      </c>
      <c r="E19" s="30">
        <v>207456.2239298608</v>
      </c>
      <c r="F19" s="30">
        <v>217883.7812</v>
      </c>
      <c r="G19" s="98"/>
      <c r="H19" s="22">
        <f>C19+E19</f>
        <v>3411406.29336462</v>
      </c>
      <c r="I19" s="22">
        <f>D19+F19</f>
        <v>3580594.8800000004</v>
      </c>
      <c r="J19" s="30">
        <v>0</v>
      </c>
      <c r="K19" s="30">
        <v>0</v>
      </c>
      <c r="L19" s="30">
        <v>10771</v>
      </c>
      <c r="M19" s="30">
        <v>10771</v>
      </c>
      <c r="N19" s="30">
        <v>3367.83190338</v>
      </c>
      <c r="O19" s="30">
        <v>4866.57</v>
      </c>
      <c r="P19" s="30">
        <v>0</v>
      </c>
      <c r="Q19" s="30">
        <v>0</v>
      </c>
      <c r="R19" s="30">
        <v>33485.509255180004</v>
      </c>
      <c r="S19" s="30">
        <v>36469.270000000004</v>
      </c>
      <c r="T19" s="30">
        <v>3911329.0338990055</v>
      </c>
      <c r="U19" s="30">
        <v>4092818.44</v>
      </c>
      <c r="V19" s="34"/>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s="2" customFormat="1" ht="15">
      <c r="A20" s="37">
        <v>1170</v>
      </c>
      <c r="B20" s="38" t="s">
        <v>73</v>
      </c>
      <c r="C20" s="30">
        <v>35721928.47891943</v>
      </c>
      <c r="D20" s="30">
        <v>32904560.02095021</v>
      </c>
      <c r="E20" s="30">
        <v>18529159.092355594</v>
      </c>
      <c r="F20" s="30">
        <v>18979830.3354517</v>
      </c>
      <c r="G20" s="98"/>
      <c r="H20" s="22">
        <f>C20+E20</f>
        <v>54251087.571275026</v>
      </c>
      <c r="I20" s="22">
        <f>D20+F20</f>
        <v>51884390.356401905</v>
      </c>
      <c r="J20" s="30">
        <v>542191.5185035993</v>
      </c>
      <c r="K20" s="30">
        <v>552599.1948</v>
      </c>
      <c r="L20" s="30">
        <v>236987.18002030614</v>
      </c>
      <c r="M20" s="30">
        <v>254076.68</v>
      </c>
      <c r="N20" s="30">
        <v>190219.5702512</v>
      </c>
      <c r="O20" s="30">
        <v>253899.94999999998</v>
      </c>
      <c r="P20" s="30">
        <v>65526.18964399999</v>
      </c>
      <c r="Q20" s="30">
        <v>71967.59</v>
      </c>
      <c r="R20" s="30">
        <v>690903.72391932</v>
      </c>
      <c r="S20" s="30">
        <v>762980.48</v>
      </c>
      <c r="T20" s="30">
        <v>62699754.47805537</v>
      </c>
      <c r="U20" s="30">
        <v>62634624.1435112</v>
      </c>
      <c r="V20" s="34"/>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s="11" customFormat="1" ht="42.75">
      <c r="A21" s="39">
        <v>1200</v>
      </c>
      <c r="B21" s="40" t="s">
        <v>13</v>
      </c>
      <c r="C21" s="93">
        <f aca="true" t="shared" si="2" ref="C21:U21">C22+C23</f>
        <v>78876245.32070938</v>
      </c>
      <c r="D21" s="93">
        <f t="shared" si="2"/>
        <v>85239007.51650427</v>
      </c>
      <c r="E21" s="93">
        <f t="shared" si="2"/>
        <v>47476080.827905215</v>
      </c>
      <c r="F21" s="93">
        <f t="shared" si="2"/>
        <v>51059431.46610617</v>
      </c>
      <c r="G21" s="93">
        <f t="shared" si="2"/>
        <v>15828909.576031</v>
      </c>
      <c r="H21" s="93">
        <f t="shared" si="2"/>
        <v>142181235.7246456</v>
      </c>
      <c r="I21" s="93">
        <f t="shared" si="2"/>
        <v>152127348.55864143</v>
      </c>
      <c r="J21" s="93">
        <f t="shared" si="2"/>
        <v>3642662.7649375685</v>
      </c>
      <c r="K21" s="93">
        <f t="shared" si="2"/>
        <v>4875246.4972434</v>
      </c>
      <c r="L21" s="93">
        <f t="shared" si="2"/>
        <v>105950.52000000002</v>
      </c>
      <c r="M21" s="93">
        <f t="shared" si="2"/>
        <v>94471.23</v>
      </c>
      <c r="N21" s="93">
        <f t="shared" si="2"/>
        <v>1460769.896546225</v>
      </c>
      <c r="O21" s="93">
        <f t="shared" si="2"/>
        <v>1492983.2707776</v>
      </c>
      <c r="P21" s="93">
        <f t="shared" si="2"/>
        <v>20087</v>
      </c>
      <c r="Q21" s="93">
        <f t="shared" si="2"/>
        <v>21307</v>
      </c>
      <c r="R21" s="93">
        <f t="shared" si="2"/>
        <v>2402180.3329598703</v>
      </c>
      <c r="S21" s="93">
        <f t="shared" si="2"/>
        <v>2139867.065216</v>
      </c>
      <c r="T21" s="93">
        <f t="shared" si="2"/>
        <v>168370452.892181</v>
      </c>
      <c r="U21" s="93">
        <f t="shared" si="2"/>
        <v>179960998.026125</v>
      </c>
      <c r="V21" s="23"/>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row>
    <row r="22" spans="1:256" ht="30">
      <c r="A22" s="28">
        <v>1210</v>
      </c>
      <c r="B22" s="31" t="s">
        <v>9</v>
      </c>
      <c r="C22" s="30">
        <v>76099110.73965536</v>
      </c>
      <c r="D22" s="30">
        <v>82311350.63394588</v>
      </c>
      <c r="E22" s="30">
        <v>46269251.12735775</v>
      </c>
      <c r="F22" s="30">
        <v>49756366.10976103</v>
      </c>
      <c r="G22" s="98">
        <v>15828909.576031</v>
      </c>
      <c r="H22" s="22">
        <f>C22+E22+G22</f>
        <v>138197271.44304413</v>
      </c>
      <c r="I22" s="22">
        <f>D22+F22+G22</f>
        <v>147896626.3197379</v>
      </c>
      <c r="J22" s="30">
        <v>3534509.9215326267</v>
      </c>
      <c r="K22" s="30">
        <v>4777140.1072434</v>
      </c>
      <c r="L22" s="30">
        <v>105564.64000000001</v>
      </c>
      <c r="M22" s="30">
        <v>94078.34999999999</v>
      </c>
      <c r="N22" s="30">
        <v>1439597.896546225</v>
      </c>
      <c r="O22" s="30">
        <v>1469369.2707776</v>
      </c>
      <c r="P22" s="30">
        <v>20087</v>
      </c>
      <c r="Q22" s="30">
        <v>21307</v>
      </c>
      <c r="R22" s="30">
        <v>2298021.3329598703</v>
      </c>
      <c r="S22" s="30">
        <v>2054875.0652160002</v>
      </c>
      <c r="T22" s="30">
        <v>163547824.68304852</v>
      </c>
      <c r="U22" s="30">
        <v>174878516.976125</v>
      </c>
      <c r="V22" s="27"/>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2" ht="30">
      <c r="A23" s="28">
        <v>1220</v>
      </c>
      <c r="B23" s="29" t="s">
        <v>14</v>
      </c>
      <c r="C23" s="30">
        <v>2777134.5810540193</v>
      </c>
      <c r="D23" s="30">
        <v>2927656.882558388</v>
      </c>
      <c r="E23" s="30">
        <v>1206829.700547461</v>
      </c>
      <c r="F23" s="30">
        <v>1303065.35634514</v>
      </c>
      <c r="G23" s="98"/>
      <c r="H23" s="22">
        <f>C23+E23</f>
        <v>3983964.28160148</v>
      </c>
      <c r="I23" s="22">
        <f>D23+F23</f>
        <v>4230722.238903528</v>
      </c>
      <c r="J23" s="30">
        <v>108152.8434049416</v>
      </c>
      <c r="K23" s="30">
        <v>98106.39</v>
      </c>
      <c r="L23" s="30">
        <v>385.88</v>
      </c>
      <c r="M23" s="30">
        <v>392.88</v>
      </c>
      <c r="N23" s="30">
        <v>21172</v>
      </c>
      <c r="O23" s="30">
        <v>23614</v>
      </c>
      <c r="P23" s="30">
        <v>0</v>
      </c>
      <c r="Q23" s="30">
        <v>0</v>
      </c>
      <c r="R23" s="30">
        <v>104159</v>
      </c>
      <c r="S23" s="30">
        <v>84992</v>
      </c>
      <c r="T23" s="30">
        <v>4822628.209132494</v>
      </c>
      <c r="U23" s="30">
        <v>5082481.050000001</v>
      </c>
      <c r="V23" s="27"/>
    </row>
    <row r="24" spans="1:22" ht="15">
      <c r="A24" s="41">
        <v>2000</v>
      </c>
      <c r="B24" s="42" t="s">
        <v>15</v>
      </c>
      <c r="C24" s="43">
        <f aca="true" t="shared" si="3" ref="C24:U24">C25+C26+C51+C70+C71</f>
        <v>180045974.78867623</v>
      </c>
      <c r="D24" s="43">
        <f t="shared" si="3"/>
        <v>177845505.06063756</v>
      </c>
      <c r="E24" s="43">
        <f t="shared" si="3"/>
        <v>127328193.79063417</v>
      </c>
      <c r="F24" s="43">
        <f t="shared" si="3"/>
        <v>130582300.25019395</v>
      </c>
      <c r="G24" s="43">
        <f t="shared" si="3"/>
        <v>33233880.21</v>
      </c>
      <c r="H24" s="43">
        <f t="shared" si="3"/>
        <v>340608048.7893104</v>
      </c>
      <c r="I24" s="43">
        <f t="shared" si="3"/>
        <v>341661685.52083147</v>
      </c>
      <c r="J24" s="43">
        <f t="shared" si="3"/>
        <v>10579030.954416022</v>
      </c>
      <c r="K24" s="43">
        <f t="shared" si="3"/>
        <v>10728138.497416595</v>
      </c>
      <c r="L24" s="43">
        <f t="shared" si="3"/>
        <v>1538388.97</v>
      </c>
      <c r="M24" s="43">
        <f t="shared" si="3"/>
        <v>353521.72</v>
      </c>
      <c r="N24" s="43">
        <f t="shared" si="3"/>
        <v>2503532.5368500003</v>
      </c>
      <c r="O24" s="43">
        <f t="shared" si="3"/>
        <v>2643557.6699999995</v>
      </c>
      <c r="P24" s="43">
        <f t="shared" si="3"/>
        <v>1080109.68</v>
      </c>
      <c r="Q24" s="43">
        <f t="shared" si="3"/>
        <v>569248.9600000001</v>
      </c>
      <c r="R24" s="43">
        <f t="shared" si="3"/>
        <v>4985504.3838720005</v>
      </c>
      <c r="S24" s="43">
        <f t="shared" si="3"/>
        <v>5894298.779999999</v>
      </c>
      <c r="T24" s="43">
        <f t="shared" si="3"/>
        <v>422429850.8411561</v>
      </c>
      <c r="U24" s="43">
        <f t="shared" si="3"/>
        <v>429377417.6932332</v>
      </c>
      <c r="V24" s="23"/>
    </row>
    <row r="25" spans="1:22" ht="28.5">
      <c r="A25" s="24">
        <v>2100</v>
      </c>
      <c r="B25" s="25" t="s">
        <v>55</v>
      </c>
      <c r="C25" s="30">
        <v>78452.5008704133</v>
      </c>
      <c r="D25" s="30">
        <v>73593.91299237567</v>
      </c>
      <c r="E25" s="30">
        <v>304563.85692595894</v>
      </c>
      <c r="F25" s="30">
        <v>342564.34798605816</v>
      </c>
      <c r="G25" s="98"/>
      <c r="H25" s="22">
        <f>C25+E25</f>
        <v>383016.35779637226</v>
      </c>
      <c r="I25" s="22">
        <f>D25+F25</f>
        <v>416158.2609784338</v>
      </c>
      <c r="J25" s="30">
        <v>27270.3</v>
      </c>
      <c r="K25" s="30">
        <v>22588.3</v>
      </c>
      <c r="L25" s="30">
        <v>3223.1299999999997</v>
      </c>
      <c r="M25" s="30">
        <v>3316.1299999999997</v>
      </c>
      <c r="N25" s="30">
        <v>0</v>
      </c>
      <c r="O25" s="30">
        <v>0</v>
      </c>
      <c r="P25" s="30">
        <v>0</v>
      </c>
      <c r="Q25" s="30">
        <v>0</v>
      </c>
      <c r="R25" s="30">
        <v>5025</v>
      </c>
      <c r="S25" s="30">
        <v>4856</v>
      </c>
      <c r="T25" s="30">
        <v>654177.9541666667</v>
      </c>
      <c r="U25" s="30">
        <v>742050.1699999999</v>
      </c>
      <c r="V25" s="27"/>
    </row>
    <row r="26" spans="1:22" ht="15">
      <c r="A26" s="24">
        <v>2200</v>
      </c>
      <c r="B26" s="25" t="s">
        <v>16</v>
      </c>
      <c r="C26" s="26">
        <f aca="true" t="shared" si="4" ref="C26:U26">C27+C28+C34+C35+C43+C44+C45+C50</f>
        <v>42680160.57264272</v>
      </c>
      <c r="D26" s="26">
        <f t="shared" si="4"/>
        <v>42599956.89753361</v>
      </c>
      <c r="E26" s="26">
        <f t="shared" si="4"/>
        <v>40913663.83605884</v>
      </c>
      <c r="F26" s="26">
        <f t="shared" si="4"/>
        <v>42759282.75275387</v>
      </c>
      <c r="G26" s="26">
        <f t="shared" si="4"/>
        <v>13724536.12</v>
      </c>
      <c r="H26" s="26">
        <f t="shared" si="4"/>
        <v>97318360.52870156</v>
      </c>
      <c r="I26" s="26">
        <f t="shared" si="4"/>
        <v>99083775.77028748</v>
      </c>
      <c r="J26" s="26">
        <f t="shared" si="4"/>
        <v>1582469.7166050319</v>
      </c>
      <c r="K26" s="26">
        <f t="shared" si="4"/>
        <v>1671783.0490296553</v>
      </c>
      <c r="L26" s="26">
        <f t="shared" si="4"/>
        <v>89056.04</v>
      </c>
      <c r="M26" s="26">
        <f t="shared" si="4"/>
        <v>90301.93</v>
      </c>
      <c r="N26" s="26">
        <f t="shared" si="4"/>
        <v>154689.77010000002</v>
      </c>
      <c r="O26" s="26">
        <f t="shared" si="4"/>
        <v>145451.90000000002</v>
      </c>
      <c r="P26" s="26">
        <f t="shared" si="4"/>
        <v>162267.12</v>
      </c>
      <c r="Q26" s="26">
        <f t="shared" si="4"/>
        <v>190495.24</v>
      </c>
      <c r="R26" s="26">
        <f t="shared" si="4"/>
        <v>2189760.91</v>
      </c>
      <c r="S26" s="26">
        <f t="shared" si="4"/>
        <v>2169552.1100000003</v>
      </c>
      <c r="T26" s="26">
        <f t="shared" si="4"/>
        <v>127120463.63646445</v>
      </c>
      <c r="U26" s="26">
        <f t="shared" si="4"/>
        <v>131552841.526985</v>
      </c>
      <c r="V26" s="27"/>
    </row>
    <row r="27" spans="1:22" ht="15">
      <c r="A27" s="28">
        <v>2210</v>
      </c>
      <c r="B27" s="29" t="s">
        <v>17</v>
      </c>
      <c r="C27" s="30">
        <v>572203.3957169817</v>
      </c>
      <c r="D27" s="30">
        <v>535047.8761608538</v>
      </c>
      <c r="E27" s="30">
        <v>961645.8146123785</v>
      </c>
      <c r="F27" s="30">
        <v>1033592.8508556</v>
      </c>
      <c r="G27" s="98"/>
      <c r="H27" s="22">
        <f>C27+E27</f>
        <v>1533849.2103293603</v>
      </c>
      <c r="I27" s="22">
        <f>D27+F27</f>
        <v>1568640.7270164536</v>
      </c>
      <c r="J27" s="30">
        <v>11649.13790527012</v>
      </c>
      <c r="K27" s="30">
        <v>48155.583117760005</v>
      </c>
      <c r="L27" s="30">
        <v>81</v>
      </c>
      <c r="M27" s="30">
        <v>82</v>
      </c>
      <c r="N27" s="30">
        <v>935</v>
      </c>
      <c r="O27" s="30">
        <v>935</v>
      </c>
      <c r="P27" s="30">
        <v>264</v>
      </c>
      <c r="Q27" s="30">
        <v>264</v>
      </c>
      <c r="R27" s="30">
        <v>64972</v>
      </c>
      <c r="S27" s="30">
        <v>66317</v>
      </c>
      <c r="T27" s="30">
        <v>2102890.198564611</v>
      </c>
      <c r="U27" s="30">
        <v>2193961.6100000003</v>
      </c>
      <c r="V27" s="27"/>
    </row>
    <row r="28" spans="1:256" ht="15">
      <c r="A28" s="28">
        <v>2220</v>
      </c>
      <c r="B28" s="44" t="s">
        <v>18</v>
      </c>
      <c r="C28" s="26">
        <f aca="true" t="shared" si="5" ref="C28:U28">C29+C30+C31+C32+C33</f>
        <v>11825478.463513914</v>
      </c>
      <c r="D28" s="26">
        <f t="shared" si="5"/>
        <v>12088114.953122076</v>
      </c>
      <c r="E28" s="26">
        <f t="shared" si="5"/>
        <v>8303095.011891541</v>
      </c>
      <c r="F28" s="26">
        <f t="shared" si="5"/>
        <v>8670903.169714179</v>
      </c>
      <c r="G28" s="26"/>
      <c r="H28" s="26">
        <f t="shared" si="5"/>
        <v>20128573.47540545</v>
      </c>
      <c r="I28" s="26">
        <f t="shared" si="5"/>
        <v>20759018.122836255</v>
      </c>
      <c r="J28" s="26">
        <f t="shared" si="5"/>
        <v>108539.60498477737</v>
      </c>
      <c r="K28" s="26">
        <f t="shared" si="5"/>
        <v>111652.6119513</v>
      </c>
      <c r="L28" s="26">
        <f t="shared" si="5"/>
        <v>3329</v>
      </c>
      <c r="M28" s="26">
        <f t="shared" si="5"/>
        <v>4082</v>
      </c>
      <c r="N28" s="26">
        <f t="shared" si="5"/>
        <v>0</v>
      </c>
      <c r="O28" s="26">
        <f t="shared" si="5"/>
        <v>0</v>
      </c>
      <c r="P28" s="26">
        <f t="shared" si="5"/>
        <v>0</v>
      </c>
      <c r="Q28" s="26">
        <f t="shared" si="5"/>
        <v>0</v>
      </c>
      <c r="R28" s="26">
        <f t="shared" si="5"/>
        <v>469603.35</v>
      </c>
      <c r="S28" s="26">
        <f t="shared" si="5"/>
        <v>443382.35</v>
      </c>
      <c r="T28" s="26">
        <f t="shared" si="5"/>
        <v>24518032.06111086</v>
      </c>
      <c r="U28" s="26">
        <f t="shared" si="5"/>
        <v>25290365.527</v>
      </c>
      <c r="V28" s="27"/>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s="2" customFormat="1" ht="15">
      <c r="A29" s="45">
        <v>2221</v>
      </c>
      <c r="B29" s="46" t="s">
        <v>19</v>
      </c>
      <c r="C29" s="178">
        <v>2466657.8511686353</v>
      </c>
      <c r="D29" s="178">
        <v>2620241.032004618</v>
      </c>
      <c r="E29" s="178">
        <v>2306572.924019986</v>
      </c>
      <c r="F29" s="178">
        <v>2461100.798917821</v>
      </c>
      <c r="G29" s="179"/>
      <c r="H29" s="180">
        <f aca="true" t="shared" si="6" ref="H29:I34">C29+E29</f>
        <v>4773230.775188621</v>
      </c>
      <c r="I29" s="180">
        <f t="shared" si="6"/>
        <v>5081341.83092244</v>
      </c>
      <c r="J29" s="178">
        <v>32424.474828385522</v>
      </c>
      <c r="K29" s="178">
        <v>35842.03578046</v>
      </c>
      <c r="L29" s="178">
        <v>650</v>
      </c>
      <c r="M29" s="178">
        <v>1378</v>
      </c>
      <c r="N29" s="178">
        <v>0</v>
      </c>
      <c r="O29" s="178">
        <v>0</v>
      </c>
      <c r="P29" s="178">
        <v>0</v>
      </c>
      <c r="Q29" s="178">
        <v>0</v>
      </c>
      <c r="R29" s="178">
        <v>114724</v>
      </c>
      <c r="S29" s="178">
        <v>101707</v>
      </c>
      <c r="T29" s="178">
        <v>5857630.165166667</v>
      </c>
      <c r="U29" s="178">
        <v>6177588.972</v>
      </c>
      <c r="V29" s="34"/>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s="2" customFormat="1" ht="15">
      <c r="A30" s="45">
        <v>2222</v>
      </c>
      <c r="B30" s="46" t="s">
        <v>20</v>
      </c>
      <c r="C30" s="178">
        <v>1161154.447085719</v>
      </c>
      <c r="D30" s="178">
        <v>1156431.2865859834</v>
      </c>
      <c r="E30" s="178">
        <v>672944.8789933649</v>
      </c>
      <c r="F30" s="178">
        <v>695700.4074048852</v>
      </c>
      <c r="G30" s="179"/>
      <c r="H30" s="180">
        <f t="shared" si="6"/>
        <v>1834099.326079084</v>
      </c>
      <c r="I30" s="180">
        <f t="shared" si="6"/>
        <v>1852131.6939908685</v>
      </c>
      <c r="J30" s="178">
        <v>5957.2943478158395</v>
      </c>
      <c r="K30" s="178">
        <v>4999.532007260001</v>
      </c>
      <c r="L30" s="178">
        <v>175</v>
      </c>
      <c r="M30" s="178">
        <v>190</v>
      </c>
      <c r="N30" s="178">
        <v>0</v>
      </c>
      <c r="O30" s="178">
        <v>0</v>
      </c>
      <c r="P30" s="178">
        <v>0</v>
      </c>
      <c r="Q30" s="178">
        <v>0</v>
      </c>
      <c r="R30" s="178">
        <v>56199</v>
      </c>
      <c r="S30" s="178">
        <v>57533</v>
      </c>
      <c r="T30" s="178">
        <v>2281032.269690896</v>
      </c>
      <c r="U30" s="178">
        <v>2276912.4899999998</v>
      </c>
      <c r="V30" s="34"/>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2" customFormat="1" ht="15">
      <c r="A31" s="45">
        <v>2223</v>
      </c>
      <c r="B31" s="46" t="s">
        <v>21</v>
      </c>
      <c r="C31" s="178">
        <v>5910320.854636036</v>
      </c>
      <c r="D31" s="178">
        <v>6006415.428970976</v>
      </c>
      <c r="E31" s="178">
        <v>3453108.878466377</v>
      </c>
      <c r="F31" s="178">
        <v>3526791.700891806</v>
      </c>
      <c r="G31" s="179"/>
      <c r="H31" s="180">
        <f t="shared" si="6"/>
        <v>9363429.733102413</v>
      </c>
      <c r="I31" s="180">
        <f t="shared" si="6"/>
        <v>9533207.129862782</v>
      </c>
      <c r="J31" s="178">
        <v>60949.12798798136</v>
      </c>
      <c r="K31" s="178">
        <v>62083.74918566</v>
      </c>
      <c r="L31" s="178">
        <v>2282</v>
      </c>
      <c r="M31" s="178">
        <v>2330</v>
      </c>
      <c r="N31" s="178">
        <v>0</v>
      </c>
      <c r="O31" s="178">
        <v>0</v>
      </c>
      <c r="P31" s="178">
        <v>0</v>
      </c>
      <c r="Q31" s="178">
        <v>0</v>
      </c>
      <c r="R31" s="178">
        <v>231470</v>
      </c>
      <c r="S31" s="178">
        <v>225245</v>
      </c>
      <c r="T31" s="178">
        <v>11454640.762704112</v>
      </c>
      <c r="U31" s="178">
        <v>11578305.53</v>
      </c>
      <c r="V31" s="34"/>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2" customFormat="1" ht="30">
      <c r="A32" s="45">
        <v>2224</v>
      </c>
      <c r="B32" s="46" t="s">
        <v>74</v>
      </c>
      <c r="C32" s="178">
        <v>2252452.743983523</v>
      </c>
      <c r="D32" s="178">
        <v>2269619.3763371967</v>
      </c>
      <c r="E32" s="178">
        <v>1160528.5604518135</v>
      </c>
      <c r="F32" s="178">
        <v>1176663.8203722672</v>
      </c>
      <c r="G32" s="179"/>
      <c r="H32" s="180">
        <f t="shared" si="6"/>
        <v>3412981.3044353365</v>
      </c>
      <c r="I32" s="180">
        <f t="shared" si="6"/>
        <v>3446283.196709464</v>
      </c>
      <c r="J32" s="178">
        <v>8340.70782059464</v>
      </c>
      <c r="K32" s="178">
        <v>7859.29497792</v>
      </c>
      <c r="L32" s="178">
        <v>222</v>
      </c>
      <c r="M32" s="178">
        <v>184</v>
      </c>
      <c r="N32" s="178">
        <v>0</v>
      </c>
      <c r="O32" s="178">
        <v>0</v>
      </c>
      <c r="P32" s="178">
        <v>0</v>
      </c>
      <c r="Q32" s="178">
        <v>0</v>
      </c>
      <c r="R32" s="178">
        <v>40140</v>
      </c>
      <c r="S32" s="178">
        <v>31995</v>
      </c>
      <c r="T32" s="178">
        <v>4003454.8975491915</v>
      </c>
      <c r="U32" s="178">
        <v>4011614.36</v>
      </c>
      <c r="V32" s="34"/>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2" customFormat="1" ht="30">
      <c r="A33" s="45">
        <v>2229</v>
      </c>
      <c r="B33" s="46" t="s">
        <v>22</v>
      </c>
      <c r="C33" s="178">
        <v>34892.56664</v>
      </c>
      <c r="D33" s="178">
        <v>35407.82922330097</v>
      </c>
      <c r="E33" s="178">
        <v>709939.76996</v>
      </c>
      <c r="F33" s="178">
        <v>810646.4421273983</v>
      </c>
      <c r="G33" s="179"/>
      <c r="H33" s="180">
        <f t="shared" si="6"/>
        <v>744832.3365999999</v>
      </c>
      <c r="I33" s="180">
        <f t="shared" si="6"/>
        <v>846054.2713506992</v>
      </c>
      <c r="J33" s="178">
        <v>868</v>
      </c>
      <c r="K33" s="178">
        <v>868</v>
      </c>
      <c r="L33" s="178">
        <v>0</v>
      </c>
      <c r="M33" s="178">
        <v>0</v>
      </c>
      <c r="N33" s="178">
        <v>0</v>
      </c>
      <c r="O33" s="178">
        <v>0</v>
      </c>
      <c r="P33" s="178">
        <v>0</v>
      </c>
      <c r="Q33" s="178">
        <v>0</v>
      </c>
      <c r="R33" s="178">
        <v>27070.35</v>
      </c>
      <c r="S33" s="178">
        <v>26902.35</v>
      </c>
      <c r="T33" s="178">
        <v>921273.966</v>
      </c>
      <c r="U33" s="178">
        <v>1245944.175</v>
      </c>
      <c r="V33" s="34"/>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2" customFormat="1" ht="30">
      <c r="A34" s="28">
        <v>2230</v>
      </c>
      <c r="B34" s="29" t="s">
        <v>23</v>
      </c>
      <c r="C34" s="30">
        <v>7150661.05796488</v>
      </c>
      <c r="D34" s="30">
        <v>6444531.361622549</v>
      </c>
      <c r="E34" s="30">
        <v>5621070.35610876</v>
      </c>
      <c r="F34" s="30">
        <v>5841254.378011446</v>
      </c>
      <c r="G34" s="98"/>
      <c r="H34" s="22">
        <f t="shared" si="6"/>
        <v>12771731.41407364</v>
      </c>
      <c r="I34" s="22">
        <f t="shared" si="6"/>
        <v>12285785.739633996</v>
      </c>
      <c r="J34" s="30">
        <v>974469.4911990815</v>
      </c>
      <c r="K34" s="30">
        <v>1012303.36352002</v>
      </c>
      <c r="L34" s="30">
        <v>40913.59</v>
      </c>
      <c r="M34" s="30">
        <v>42052.479999999996</v>
      </c>
      <c r="N34" s="30">
        <v>117325.77010000001</v>
      </c>
      <c r="O34" s="30">
        <v>107906.40000000001</v>
      </c>
      <c r="P34" s="30">
        <v>13975.76</v>
      </c>
      <c r="Q34" s="30">
        <v>13855.76</v>
      </c>
      <c r="R34" s="30">
        <v>105515</v>
      </c>
      <c r="S34" s="30">
        <v>135229.2</v>
      </c>
      <c r="T34" s="30">
        <v>16274131.638333334</v>
      </c>
      <c r="U34" s="30">
        <v>16168599.665000001</v>
      </c>
      <c r="V34" s="27"/>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2" customFormat="1" ht="30">
      <c r="A35" s="28">
        <v>2240</v>
      </c>
      <c r="B35" s="29" t="s">
        <v>24</v>
      </c>
      <c r="C35" s="26">
        <f aca="true" t="shared" si="7" ref="C35:U35">C36+C37+C38+C39+C40+C41+C42</f>
        <v>15247854.419637313</v>
      </c>
      <c r="D35" s="26">
        <f t="shared" si="7"/>
        <v>15635936.84324747</v>
      </c>
      <c r="E35" s="26">
        <f t="shared" si="7"/>
        <v>12954411.221130475</v>
      </c>
      <c r="F35" s="26">
        <f t="shared" si="7"/>
        <v>13562855.81666562</v>
      </c>
      <c r="G35" s="26"/>
      <c r="H35" s="26">
        <f t="shared" si="7"/>
        <v>28202265.640767783</v>
      </c>
      <c r="I35" s="26">
        <f t="shared" si="7"/>
        <v>29198792.659913085</v>
      </c>
      <c r="J35" s="26">
        <f t="shared" si="7"/>
        <v>98445.60230516926</v>
      </c>
      <c r="K35" s="26">
        <f t="shared" si="7"/>
        <v>96842.30409082767</v>
      </c>
      <c r="L35" s="26">
        <f t="shared" si="7"/>
        <v>16524</v>
      </c>
      <c r="M35" s="26">
        <f t="shared" si="7"/>
        <v>18489</v>
      </c>
      <c r="N35" s="26">
        <f t="shared" si="7"/>
        <v>4934</v>
      </c>
      <c r="O35" s="26">
        <f t="shared" si="7"/>
        <v>5115.5</v>
      </c>
      <c r="P35" s="26">
        <f t="shared" si="7"/>
        <v>124521.40000000001</v>
      </c>
      <c r="Q35" s="26">
        <f t="shared" si="7"/>
        <v>138752.38999999998</v>
      </c>
      <c r="R35" s="26">
        <f t="shared" si="7"/>
        <v>681604.56</v>
      </c>
      <c r="S35" s="26">
        <f t="shared" si="7"/>
        <v>655443.56</v>
      </c>
      <c r="T35" s="26">
        <f t="shared" si="7"/>
        <v>34930638.234397635</v>
      </c>
      <c r="U35" s="26">
        <f t="shared" si="7"/>
        <v>36667918.834985</v>
      </c>
      <c r="V35" s="27"/>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2" customFormat="1" ht="15">
      <c r="A36" s="45">
        <v>2241</v>
      </c>
      <c r="B36" s="47" t="s">
        <v>75</v>
      </c>
      <c r="C36" s="178">
        <v>1767403.4517940076</v>
      </c>
      <c r="D36" s="178">
        <v>1665015.1665576452</v>
      </c>
      <c r="E36" s="178">
        <v>2092575.10369586</v>
      </c>
      <c r="F36" s="178">
        <v>2267833.7891106745</v>
      </c>
      <c r="G36" s="179"/>
      <c r="H36" s="180">
        <f aca="true" t="shared" si="8" ref="H36:H44">C36+E36</f>
        <v>3859978.5554898675</v>
      </c>
      <c r="I36" s="180">
        <f aca="true" t="shared" si="9" ref="I36:I44">D36+F36</f>
        <v>3932848.95566832</v>
      </c>
      <c r="J36" s="178">
        <v>3303.6188990916</v>
      </c>
      <c r="K36" s="178">
        <v>3957.51655</v>
      </c>
      <c r="L36" s="178">
        <v>12748</v>
      </c>
      <c r="M36" s="178">
        <v>13988</v>
      </c>
      <c r="N36" s="178">
        <v>0</v>
      </c>
      <c r="O36" s="178">
        <v>0</v>
      </c>
      <c r="P36" s="178">
        <v>68482.07</v>
      </c>
      <c r="Q36" s="178">
        <v>68125.51</v>
      </c>
      <c r="R36" s="178">
        <v>222495</v>
      </c>
      <c r="S36" s="178">
        <v>209617</v>
      </c>
      <c r="T36" s="178">
        <v>5220995.0735</v>
      </c>
      <c r="U36" s="178">
        <v>5345463.63</v>
      </c>
      <c r="V36" s="34"/>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s="2" customFormat="1" ht="15">
      <c r="A37" s="45">
        <v>2242</v>
      </c>
      <c r="B37" s="47" t="s">
        <v>25</v>
      </c>
      <c r="C37" s="178">
        <v>234842.13743735084</v>
      </c>
      <c r="D37" s="178">
        <v>229278.43657542896</v>
      </c>
      <c r="E37" s="178">
        <v>1647423.6738530786</v>
      </c>
      <c r="F37" s="178">
        <v>1721194.786925444</v>
      </c>
      <c r="G37" s="179"/>
      <c r="H37" s="180">
        <f t="shared" si="8"/>
        <v>1882265.8112904294</v>
      </c>
      <c r="I37" s="180">
        <f t="shared" si="9"/>
        <v>1950473.223500873</v>
      </c>
      <c r="J37" s="178">
        <v>17422.033073010447</v>
      </c>
      <c r="K37" s="178">
        <v>15631.949801640001</v>
      </c>
      <c r="L37" s="178">
        <v>0</v>
      </c>
      <c r="M37" s="178">
        <v>25</v>
      </c>
      <c r="N37" s="178">
        <v>4194</v>
      </c>
      <c r="O37" s="178">
        <v>4375</v>
      </c>
      <c r="P37" s="178">
        <v>0</v>
      </c>
      <c r="Q37" s="178">
        <v>0</v>
      </c>
      <c r="R37" s="178">
        <v>87905</v>
      </c>
      <c r="S37" s="178">
        <v>78711</v>
      </c>
      <c r="T37" s="178">
        <v>2411638.562966226</v>
      </c>
      <c r="U37" s="178">
        <v>2498059.7050000005</v>
      </c>
      <c r="V37" s="34"/>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2" s="32" customFormat="1" ht="30">
      <c r="A38" s="45">
        <v>2243</v>
      </c>
      <c r="B38" s="47" t="s">
        <v>26</v>
      </c>
      <c r="C38" s="178">
        <v>6753300.242705378</v>
      </c>
      <c r="D38" s="178">
        <v>7001540.539805797</v>
      </c>
      <c r="E38" s="178">
        <v>4976082.852191115</v>
      </c>
      <c r="F38" s="178">
        <v>5206183.399655405</v>
      </c>
      <c r="G38" s="179"/>
      <c r="H38" s="180">
        <f t="shared" si="8"/>
        <v>11729383.094896492</v>
      </c>
      <c r="I38" s="180">
        <f t="shared" si="9"/>
        <v>12207723.939461201</v>
      </c>
      <c r="J38" s="178">
        <v>27198.15061342816</v>
      </c>
      <c r="K38" s="178">
        <v>27747.87377236</v>
      </c>
      <c r="L38" s="178">
        <v>405</v>
      </c>
      <c r="M38" s="178">
        <v>354</v>
      </c>
      <c r="N38" s="178">
        <v>0</v>
      </c>
      <c r="O38" s="178">
        <v>0.5</v>
      </c>
      <c r="P38" s="178">
        <v>26164.57</v>
      </c>
      <c r="Q38" s="178">
        <v>52236.83</v>
      </c>
      <c r="R38" s="178">
        <v>106865.56</v>
      </c>
      <c r="S38" s="178">
        <v>100800.56</v>
      </c>
      <c r="T38" s="178">
        <v>14481252.942516886</v>
      </c>
      <c r="U38" s="178">
        <v>15619958.660000002</v>
      </c>
      <c r="V38" s="34"/>
    </row>
    <row r="39" spans="1:22" s="32" customFormat="1" ht="15">
      <c r="A39" s="45">
        <v>2244</v>
      </c>
      <c r="B39" s="47" t="s">
        <v>76</v>
      </c>
      <c r="C39" s="178">
        <v>4221833.154654793</v>
      </c>
      <c r="D39" s="178">
        <v>4381638.412687349</v>
      </c>
      <c r="E39" s="178">
        <v>2247306.6001612972</v>
      </c>
      <c r="F39" s="178">
        <v>2335779.8351598373</v>
      </c>
      <c r="G39" s="179"/>
      <c r="H39" s="180">
        <f t="shared" si="8"/>
        <v>6469139.754816091</v>
      </c>
      <c r="I39" s="180">
        <f t="shared" si="9"/>
        <v>6717418.247847186</v>
      </c>
      <c r="J39" s="178">
        <v>14595.00194400908</v>
      </c>
      <c r="K39" s="178">
        <v>13206.89079336</v>
      </c>
      <c r="L39" s="178">
        <v>2106</v>
      </c>
      <c r="M39" s="178">
        <v>2365</v>
      </c>
      <c r="N39" s="178">
        <v>740</v>
      </c>
      <c r="O39" s="178">
        <v>740</v>
      </c>
      <c r="P39" s="178">
        <v>29874.76</v>
      </c>
      <c r="Q39" s="178">
        <v>18390.05</v>
      </c>
      <c r="R39" s="178">
        <v>25096</v>
      </c>
      <c r="S39" s="178">
        <v>27169</v>
      </c>
      <c r="T39" s="178">
        <v>7694668.922429516</v>
      </c>
      <c r="U39" s="178">
        <v>7921948.410000001</v>
      </c>
      <c r="V39" s="34"/>
    </row>
    <row r="40" spans="1:22" s="32" customFormat="1" ht="15">
      <c r="A40" s="45">
        <v>2246</v>
      </c>
      <c r="B40" s="47" t="s">
        <v>77</v>
      </c>
      <c r="C40" s="178">
        <v>4258.844140466503</v>
      </c>
      <c r="D40" s="178">
        <v>5338.351128659355</v>
      </c>
      <c r="E40" s="178">
        <v>2189.5586964055474</v>
      </c>
      <c r="F40" s="178">
        <v>2527.318587100088</v>
      </c>
      <c r="G40" s="179"/>
      <c r="H40" s="180">
        <f t="shared" si="8"/>
        <v>6448.40283687205</v>
      </c>
      <c r="I40" s="180">
        <f t="shared" si="9"/>
        <v>7865.669715759443</v>
      </c>
      <c r="J40" s="178">
        <v>0</v>
      </c>
      <c r="K40" s="178">
        <v>0</v>
      </c>
      <c r="L40" s="178">
        <v>0</v>
      </c>
      <c r="M40" s="178">
        <v>0</v>
      </c>
      <c r="N40" s="178">
        <v>0</v>
      </c>
      <c r="O40" s="178">
        <v>0</v>
      </c>
      <c r="P40" s="178">
        <v>0</v>
      </c>
      <c r="Q40" s="178">
        <v>0</v>
      </c>
      <c r="R40" s="178">
        <v>0</v>
      </c>
      <c r="S40" s="178">
        <v>0</v>
      </c>
      <c r="T40" s="178">
        <v>15330.73</v>
      </c>
      <c r="U40" s="178">
        <v>16879.29</v>
      </c>
      <c r="V40" s="34"/>
    </row>
    <row r="41" spans="1:22" s="32" customFormat="1" ht="30">
      <c r="A41" s="45">
        <v>2247</v>
      </c>
      <c r="B41" s="47" t="s">
        <v>127</v>
      </c>
      <c r="C41" s="178">
        <v>626350.271684078</v>
      </c>
      <c r="D41" s="181">
        <v>670385.985466321</v>
      </c>
      <c r="E41" s="181">
        <v>678455.5777936216</v>
      </c>
      <c r="F41" s="181">
        <v>699631.9215317057</v>
      </c>
      <c r="G41" s="182"/>
      <c r="H41" s="183">
        <f t="shared" si="8"/>
        <v>1304805.8494776995</v>
      </c>
      <c r="I41" s="183">
        <f t="shared" si="9"/>
        <v>1370017.9069980267</v>
      </c>
      <c r="J41" s="181">
        <v>15587.29063801888</v>
      </c>
      <c r="K41" s="181">
        <v>15591.465753640001</v>
      </c>
      <c r="L41" s="178">
        <v>62</v>
      </c>
      <c r="M41" s="178">
        <v>35</v>
      </c>
      <c r="N41" s="178">
        <v>0</v>
      </c>
      <c r="O41" s="178">
        <v>0</v>
      </c>
      <c r="P41" s="178">
        <v>0</v>
      </c>
      <c r="Q41" s="178">
        <v>0</v>
      </c>
      <c r="R41" s="178">
        <v>47712</v>
      </c>
      <c r="S41" s="178">
        <v>46285</v>
      </c>
      <c r="T41" s="178">
        <v>1637401.3289899998</v>
      </c>
      <c r="U41" s="178">
        <v>1709815.1899899999</v>
      </c>
      <c r="V41" s="34"/>
    </row>
    <row r="42" spans="1:22" s="32" customFormat="1" ht="30">
      <c r="A42" s="45">
        <v>2249</v>
      </c>
      <c r="B42" s="47" t="s">
        <v>27</v>
      </c>
      <c r="C42" s="184">
        <v>1639866.317221239</v>
      </c>
      <c r="D42" s="185">
        <v>1682739.951026269</v>
      </c>
      <c r="E42" s="185">
        <v>1310377.8547390965</v>
      </c>
      <c r="F42" s="185">
        <v>1329704.765695453</v>
      </c>
      <c r="G42" s="185"/>
      <c r="H42" s="186">
        <f t="shared" si="8"/>
        <v>2950244.171960335</v>
      </c>
      <c r="I42" s="186">
        <f t="shared" si="9"/>
        <v>3012444.716721722</v>
      </c>
      <c r="J42" s="185">
        <v>20339.5071376111</v>
      </c>
      <c r="K42" s="185">
        <v>20706.607419827684</v>
      </c>
      <c r="L42" s="187">
        <v>1203</v>
      </c>
      <c r="M42" s="178">
        <v>1722</v>
      </c>
      <c r="N42" s="178">
        <v>0</v>
      </c>
      <c r="O42" s="178">
        <v>0</v>
      </c>
      <c r="P42" s="178">
        <v>0</v>
      </c>
      <c r="Q42" s="178">
        <v>0</v>
      </c>
      <c r="R42" s="178">
        <v>191531</v>
      </c>
      <c r="S42" s="178">
        <v>192861</v>
      </c>
      <c r="T42" s="178">
        <v>3469350.6739949994</v>
      </c>
      <c r="U42" s="178">
        <v>3555793.949995</v>
      </c>
      <c r="V42" s="34"/>
    </row>
    <row r="43" spans="1:22" ht="15">
      <c r="A43" s="28">
        <v>2250</v>
      </c>
      <c r="B43" s="29" t="s">
        <v>28</v>
      </c>
      <c r="C43" s="173">
        <v>3849319.0519235404</v>
      </c>
      <c r="D43" s="177">
        <v>3685647.04849217</v>
      </c>
      <c r="E43" s="177">
        <v>2177735.280665689</v>
      </c>
      <c r="F43" s="177">
        <v>2265323.9641826013</v>
      </c>
      <c r="G43" s="177"/>
      <c r="H43" s="52">
        <f t="shared" si="8"/>
        <v>6027054.33258923</v>
      </c>
      <c r="I43" s="52">
        <f t="shared" si="9"/>
        <v>5950971.012674771</v>
      </c>
      <c r="J43" s="177">
        <v>100886.04219536486</v>
      </c>
      <c r="K43" s="177">
        <v>119063.81809368746</v>
      </c>
      <c r="L43" s="175">
        <v>182.45</v>
      </c>
      <c r="M43" s="30">
        <v>218.45</v>
      </c>
      <c r="N43" s="30">
        <v>0</v>
      </c>
      <c r="O43" s="30">
        <v>0</v>
      </c>
      <c r="P43" s="30">
        <v>18150</v>
      </c>
      <c r="Q43" s="30">
        <v>18150</v>
      </c>
      <c r="R43" s="30">
        <v>45471</v>
      </c>
      <c r="S43" s="30">
        <v>43969</v>
      </c>
      <c r="T43" s="30">
        <v>7284589.642500001</v>
      </c>
      <c r="U43" s="30">
        <v>7318578.589999999</v>
      </c>
      <c r="V43" s="27"/>
    </row>
    <row r="44" spans="1:22" ht="15">
      <c r="A44" s="28">
        <v>2260</v>
      </c>
      <c r="B44" s="29" t="s">
        <v>29</v>
      </c>
      <c r="C44" s="173">
        <v>905603.74670384</v>
      </c>
      <c r="D44" s="177">
        <v>895140.5350261189</v>
      </c>
      <c r="E44" s="177">
        <v>4796342.265613782</v>
      </c>
      <c r="F44" s="177">
        <v>5011750.787251768</v>
      </c>
      <c r="G44" s="177"/>
      <c r="H44" s="52">
        <f t="shared" si="8"/>
        <v>5701946.012317622</v>
      </c>
      <c r="I44" s="52">
        <f t="shared" si="9"/>
        <v>5906891.322277887</v>
      </c>
      <c r="J44" s="177">
        <v>142680.3802013473</v>
      </c>
      <c r="K44" s="177">
        <v>137922.1731846</v>
      </c>
      <c r="L44" s="175">
        <v>15258</v>
      </c>
      <c r="M44" s="30">
        <v>12610</v>
      </c>
      <c r="N44" s="30">
        <v>0</v>
      </c>
      <c r="O44" s="30">
        <v>0</v>
      </c>
      <c r="P44" s="30">
        <v>5144.96</v>
      </c>
      <c r="Q44" s="30">
        <v>19262.09</v>
      </c>
      <c r="R44" s="30">
        <v>272051</v>
      </c>
      <c r="S44" s="30">
        <v>279110</v>
      </c>
      <c r="T44" s="30">
        <v>8515167.58122467</v>
      </c>
      <c r="U44" s="30">
        <v>9279972.88</v>
      </c>
      <c r="V44" s="27"/>
    </row>
    <row r="45" spans="1:22" ht="15">
      <c r="A45" s="28">
        <v>2270</v>
      </c>
      <c r="B45" s="29" t="s">
        <v>30</v>
      </c>
      <c r="C45" s="174">
        <f>C46+C47+C48+C49</f>
        <v>2975113.361555489</v>
      </c>
      <c r="D45" s="64">
        <f aca="true" t="shared" si="10" ref="D45:Q45">D46+D47+D48+D49</f>
        <v>3273483.8762467727</v>
      </c>
      <c r="E45" s="64">
        <f t="shared" si="10"/>
        <v>5741353.6116107255</v>
      </c>
      <c r="F45" s="64">
        <f t="shared" si="10"/>
        <v>6012772.812701854</v>
      </c>
      <c r="G45" s="64">
        <f t="shared" si="10"/>
        <v>13724536.12</v>
      </c>
      <c r="H45" s="64">
        <f>H46+H47+H48+H49</f>
        <v>22441003.093166217</v>
      </c>
      <c r="I45" s="64">
        <f t="shared" si="10"/>
        <v>23010792.808948625</v>
      </c>
      <c r="J45" s="64">
        <f t="shared" si="10"/>
        <v>145516.09065068868</v>
      </c>
      <c r="K45" s="64">
        <f t="shared" si="10"/>
        <v>145561.76557654</v>
      </c>
      <c r="L45" s="60">
        <f t="shared" si="10"/>
        <v>12768</v>
      </c>
      <c r="M45" s="26">
        <f t="shared" si="10"/>
        <v>12768</v>
      </c>
      <c r="N45" s="26">
        <f>N46+N47+N48+N49</f>
        <v>31495</v>
      </c>
      <c r="O45" s="26">
        <f>O46+O47+O48+O49</f>
        <v>31495</v>
      </c>
      <c r="P45" s="26">
        <f t="shared" si="10"/>
        <v>211</v>
      </c>
      <c r="Q45" s="26">
        <f t="shared" si="10"/>
        <v>211</v>
      </c>
      <c r="R45" s="26">
        <f>R46+R47+R48+R49</f>
        <v>530561</v>
      </c>
      <c r="S45" s="26">
        <f>S46+S47+S48+S49</f>
        <v>526110</v>
      </c>
      <c r="T45" s="26">
        <f>T46+T47+T48+T49</f>
        <v>32827322.145333335</v>
      </c>
      <c r="U45" s="26">
        <f>U46+U47+U48+U49</f>
        <v>34090759.83</v>
      </c>
      <c r="V45" s="27"/>
    </row>
    <row r="46" spans="1:22" s="32" customFormat="1" ht="15">
      <c r="A46" s="48">
        <v>2272</v>
      </c>
      <c r="B46" s="49" t="s">
        <v>78</v>
      </c>
      <c r="C46" s="184">
        <v>13023</v>
      </c>
      <c r="D46" s="185">
        <v>12883</v>
      </c>
      <c r="E46" s="185">
        <v>33985</v>
      </c>
      <c r="F46" s="185">
        <v>34199</v>
      </c>
      <c r="G46" s="185"/>
      <c r="H46" s="186">
        <f aca="true" t="shared" si="11" ref="H46:I48">C46+E46</f>
        <v>47008</v>
      </c>
      <c r="I46" s="186">
        <f t="shared" si="11"/>
        <v>47082</v>
      </c>
      <c r="J46" s="185">
        <v>0</v>
      </c>
      <c r="K46" s="185">
        <v>0</v>
      </c>
      <c r="L46" s="187">
        <v>0</v>
      </c>
      <c r="M46" s="178">
        <v>0</v>
      </c>
      <c r="N46" s="178">
        <v>0</v>
      </c>
      <c r="O46" s="178">
        <v>0</v>
      </c>
      <c r="P46" s="178">
        <v>0</v>
      </c>
      <c r="Q46" s="178">
        <v>0</v>
      </c>
      <c r="R46" s="178">
        <v>0</v>
      </c>
      <c r="S46" s="178">
        <v>0</v>
      </c>
      <c r="T46" s="178">
        <v>386826.27999999997</v>
      </c>
      <c r="U46" s="178">
        <v>387077.27999999997</v>
      </c>
      <c r="V46" s="34"/>
    </row>
    <row r="47" spans="1:22" s="32" customFormat="1" ht="30">
      <c r="A47" s="50">
        <v>2273</v>
      </c>
      <c r="B47" s="51" t="s">
        <v>79</v>
      </c>
      <c r="C47" s="184">
        <v>4784.6421977077935</v>
      </c>
      <c r="D47" s="185">
        <v>5328.383915128921</v>
      </c>
      <c r="E47" s="185">
        <v>2444.774658546912</v>
      </c>
      <c r="F47" s="185">
        <v>2600.190123865543</v>
      </c>
      <c r="G47" s="185"/>
      <c r="H47" s="186">
        <f t="shared" si="11"/>
        <v>7229.416856254706</v>
      </c>
      <c r="I47" s="186">
        <f t="shared" si="11"/>
        <v>7928.574038994464</v>
      </c>
      <c r="J47" s="185">
        <v>27851.030000000006</v>
      </c>
      <c r="K47" s="185">
        <v>28820.120000000003</v>
      </c>
      <c r="L47" s="187">
        <v>0</v>
      </c>
      <c r="M47" s="178">
        <v>0</v>
      </c>
      <c r="N47" s="178">
        <v>0</v>
      </c>
      <c r="O47" s="178">
        <v>0</v>
      </c>
      <c r="P47" s="178">
        <v>0</v>
      </c>
      <c r="Q47" s="178">
        <v>0</v>
      </c>
      <c r="R47" s="178">
        <v>0</v>
      </c>
      <c r="S47" s="178">
        <v>0</v>
      </c>
      <c r="T47" s="178">
        <v>38793.270000000004</v>
      </c>
      <c r="U47" s="178">
        <v>59490.93</v>
      </c>
      <c r="V47" s="34"/>
    </row>
    <row r="48" spans="1:22" s="32" customFormat="1" ht="15">
      <c r="A48" s="50">
        <v>2276</v>
      </c>
      <c r="B48" s="51" t="s">
        <v>80</v>
      </c>
      <c r="C48" s="184">
        <v>82939.09092666993</v>
      </c>
      <c r="D48" s="185">
        <v>82466.83749319387</v>
      </c>
      <c r="E48" s="185">
        <v>183755.1240191635</v>
      </c>
      <c r="F48" s="185">
        <v>187863.35980690902</v>
      </c>
      <c r="G48" s="185"/>
      <c r="H48" s="186">
        <f t="shared" si="11"/>
        <v>266694.21494583343</v>
      </c>
      <c r="I48" s="186">
        <f t="shared" si="11"/>
        <v>270330.1973001029</v>
      </c>
      <c r="J48" s="185">
        <v>143.670802835</v>
      </c>
      <c r="K48" s="185">
        <v>867.4321225</v>
      </c>
      <c r="L48" s="187">
        <v>0</v>
      </c>
      <c r="M48" s="178">
        <v>0</v>
      </c>
      <c r="N48" s="178">
        <v>0</v>
      </c>
      <c r="O48" s="178">
        <v>0</v>
      </c>
      <c r="P48" s="178">
        <v>0</v>
      </c>
      <c r="Q48" s="178">
        <v>0</v>
      </c>
      <c r="R48" s="178">
        <v>5346</v>
      </c>
      <c r="S48" s="178">
        <v>5971</v>
      </c>
      <c r="T48" s="178">
        <v>323074.2436666667</v>
      </c>
      <c r="U48" s="178">
        <v>341001.92</v>
      </c>
      <c r="V48" s="34"/>
    </row>
    <row r="49" spans="1:22" s="32" customFormat="1" ht="30">
      <c r="A49" s="50">
        <v>2279</v>
      </c>
      <c r="B49" s="51" t="s">
        <v>81</v>
      </c>
      <c r="C49" s="184">
        <v>2874366.628431111</v>
      </c>
      <c r="D49" s="185">
        <v>3172805.65483845</v>
      </c>
      <c r="E49" s="185">
        <v>5521168.712933015</v>
      </c>
      <c r="F49" s="185">
        <v>5788110.262771079</v>
      </c>
      <c r="G49" s="185">
        <v>13724536.12</v>
      </c>
      <c r="H49" s="186">
        <f>C49+E49+G49</f>
        <v>22120071.461364128</v>
      </c>
      <c r="I49" s="186">
        <f>D49+F49+G49</f>
        <v>22685452.03760953</v>
      </c>
      <c r="J49" s="185">
        <v>117521.38984785369</v>
      </c>
      <c r="K49" s="185">
        <v>115874.21345404</v>
      </c>
      <c r="L49" s="187">
        <v>12768</v>
      </c>
      <c r="M49" s="178">
        <v>12768</v>
      </c>
      <c r="N49" s="178">
        <v>31495</v>
      </c>
      <c r="O49" s="178">
        <v>31495</v>
      </c>
      <c r="P49" s="178">
        <v>211</v>
      </c>
      <c r="Q49" s="178">
        <v>211</v>
      </c>
      <c r="R49" s="178">
        <v>525215</v>
      </c>
      <c r="S49" s="178">
        <v>520139</v>
      </c>
      <c r="T49" s="178">
        <v>32078628.351666667</v>
      </c>
      <c r="U49" s="178">
        <v>33303189.699999996</v>
      </c>
      <c r="V49" s="34"/>
    </row>
    <row r="50" spans="1:22" ht="30">
      <c r="A50" s="53">
        <v>2280</v>
      </c>
      <c r="B50" s="54" t="s">
        <v>82</v>
      </c>
      <c r="C50" s="173">
        <v>153927.07562676046</v>
      </c>
      <c r="D50" s="177">
        <v>42054.4036156</v>
      </c>
      <c r="E50" s="177">
        <v>358010.2744254881</v>
      </c>
      <c r="F50" s="177">
        <v>360828.973370808</v>
      </c>
      <c r="G50" s="177"/>
      <c r="H50" s="52">
        <f>C50+E50</f>
        <v>511937.35005224857</v>
      </c>
      <c r="I50" s="52">
        <f>D50+F50</f>
        <v>402883.376986408</v>
      </c>
      <c r="J50" s="177">
        <v>283.36716333296</v>
      </c>
      <c r="K50" s="177">
        <v>281.42949492</v>
      </c>
      <c r="L50" s="175">
        <v>0</v>
      </c>
      <c r="M50" s="30">
        <v>0</v>
      </c>
      <c r="N50" s="30">
        <v>0</v>
      </c>
      <c r="O50" s="30">
        <v>0</v>
      </c>
      <c r="P50" s="30">
        <v>0</v>
      </c>
      <c r="Q50" s="30">
        <v>0</v>
      </c>
      <c r="R50" s="30">
        <v>19983</v>
      </c>
      <c r="S50" s="30">
        <v>19991</v>
      </c>
      <c r="T50" s="30">
        <v>667692.135</v>
      </c>
      <c r="U50" s="30">
        <v>542684.59</v>
      </c>
      <c r="V50" s="27"/>
    </row>
    <row r="51" spans="1:22" ht="42.75">
      <c r="A51" s="24">
        <v>2300</v>
      </c>
      <c r="B51" s="55" t="s">
        <v>31</v>
      </c>
      <c r="C51" s="174">
        <f aca="true" t="shared" si="12" ref="C51:U51">C52+C53+C57+C61+C62+C68+C69</f>
        <v>129416024.12936065</v>
      </c>
      <c r="D51" s="64">
        <f t="shared" si="12"/>
        <v>132076524.52276869</v>
      </c>
      <c r="E51" s="64">
        <f t="shared" si="12"/>
        <v>81317816.8896865</v>
      </c>
      <c r="F51" s="64">
        <f t="shared" si="12"/>
        <v>84124219.71211979</v>
      </c>
      <c r="G51" s="64">
        <f t="shared" si="12"/>
        <v>19509344.09</v>
      </c>
      <c r="H51" s="64">
        <f>H52+H53+H57+H61+H62+H68+H69</f>
        <v>230243185.1090471</v>
      </c>
      <c r="I51" s="64">
        <f t="shared" si="12"/>
        <v>235710088.3248884</v>
      </c>
      <c r="J51" s="64">
        <f t="shared" si="12"/>
        <v>8859524.105910722</v>
      </c>
      <c r="K51" s="64">
        <f t="shared" si="12"/>
        <v>8931670.819081632</v>
      </c>
      <c r="L51" s="60">
        <f t="shared" si="12"/>
        <v>28468.36</v>
      </c>
      <c r="M51" s="26">
        <f t="shared" si="12"/>
        <v>78062.5</v>
      </c>
      <c r="N51" s="26">
        <f t="shared" si="12"/>
        <v>2112723.0300000003</v>
      </c>
      <c r="O51" s="26">
        <f t="shared" si="12"/>
        <v>2466047.6999999997</v>
      </c>
      <c r="P51" s="26">
        <f t="shared" si="12"/>
        <v>774105.84</v>
      </c>
      <c r="Q51" s="26">
        <f t="shared" si="12"/>
        <v>374506.12000000005</v>
      </c>
      <c r="R51" s="26">
        <f t="shared" si="12"/>
        <v>2087917.04</v>
      </c>
      <c r="S51" s="26">
        <f t="shared" si="12"/>
        <v>3172174.07</v>
      </c>
      <c r="T51" s="26">
        <f t="shared" si="12"/>
        <v>277113689.5469083</v>
      </c>
      <c r="U51" s="26">
        <f t="shared" si="12"/>
        <v>287663664.0412982</v>
      </c>
      <c r="V51" s="27"/>
    </row>
    <row r="52" spans="1:22" ht="15">
      <c r="A52" s="28">
        <v>2310</v>
      </c>
      <c r="B52" s="44" t="s">
        <v>128</v>
      </c>
      <c r="C52" s="173">
        <v>2223703.9945492763</v>
      </c>
      <c r="D52" s="177">
        <v>2312416.9188134586</v>
      </c>
      <c r="E52" s="177">
        <v>3552320.989285027</v>
      </c>
      <c r="F52" s="177">
        <v>4099394.809171944</v>
      </c>
      <c r="G52" s="177"/>
      <c r="H52" s="52">
        <f>C52+E52</f>
        <v>5776024.983834304</v>
      </c>
      <c r="I52" s="52">
        <f>D52+F52</f>
        <v>6411811.727985403</v>
      </c>
      <c r="J52" s="177">
        <v>379528.2424595467</v>
      </c>
      <c r="K52" s="177">
        <v>301215.13247089874</v>
      </c>
      <c r="L52" s="175">
        <v>23608.36</v>
      </c>
      <c r="M52" s="30">
        <v>21917.69</v>
      </c>
      <c r="N52" s="30">
        <v>183636.65</v>
      </c>
      <c r="O52" s="30">
        <v>193544.44</v>
      </c>
      <c r="P52" s="30">
        <v>81389.06</v>
      </c>
      <c r="Q52" s="30">
        <v>63297.89</v>
      </c>
      <c r="R52" s="30">
        <v>354680</v>
      </c>
      <c r="S52" s="30">
        <v>370391.61</v>
      </c>
      <c r="T52" s="30">
        <v>8033843.2966616675</v>
      </c>
      <c r="U52" s="30">
        <v>11794545.789995</v>
      </c>
      <c r="V52" s="27"/>
    </row>
    <row r="53" spans="1:22" ht="15">
      <c r="A53" s="28">
        <v>2320</v>
      </c>
      <c r="B53" s="29" t="s">
        <v>32</v>
      </c>
      <c r="C53" s="26">
        <f aca="true" t="shared" si="13" ref="C53:U53">C54+C55+C56</f>
        <v>2274718.2762088645</v>
      </c>
      <c r="D53" s="176">
        <f t="shared" si="13"/>
        <v>2248771.8837792533</v>
      </c>
      <c r="E53" s="176">
        <f t="shared" si="13"/>
        <v>1927772.9162915684</v>
      </c>
      <c r="F53" s="176">
        <f t="shared" si="13"/>
        <v>1996794.8371207651</v>
      </c>
      <c r="G53" s="176"/>
      <c r="H53" s="176">
        <f t="shared" si="13"/>
        <v>4202491.192500433</v>
      </c>
      <c r="I53" s="176">
        <f t="shared" si="13"/>
        <v>4245566.720900018</v>
      </c>
      <c r="J53" s="176">
        <f t="shared" si="13"/>
        <v>38471.1479984407</v>
      </c>
      <c r="K53" s="176">
        <f t="shared" si="13"/>
        <v>37666.92229849445</v>
      </c>
      <c r="L53" s="26">
        <f t="shared" si="13"/>
        <v>0</v>
      </c>
      <c r="M53" s="26">
        <f t="shared" si="13"/>
        <v>0</v>
      </c>
      <c r="N53" s="26">
        <f t="shared" si="13"/>
        <v>6907</v>
      </c>
      <c r="O53" s="26">
        <f t="shared" si="13"/>
        <v>8086</v>
      </c>
      <c r="P53" s="26">
        <f t="shared" si="13"/>
        <v>300</v>
      </c>
      <c r="Q53" s="26">
        <f t="shared" si="13"/>
        <v>300</v>
      </c>
      <c r="R53" s="26">
        <f t="shared" si="13"/>
        <v>60931</v>
      </c>
      <c r="S53" s="26">
        <f t="shared" si="13"/>
        <v>68065</v>
      </c>
      <c r="T53" s="26">
        <f t="shared" si="13"/>
        <v>5098850.145833333</v>
      </c>
      <c r="U53" s="26">
        <f t="shared" si="13"/>
        <v>5160600.981111111</v>
      </c>
      <c r="V53" s="27"/>
    </row>
    <row r="54" spans="1:22" s="32" customFormat="1" ht="15">
      <c r="A54" s="45">
        <v>2321</v>
      </c>
      <c r="B54" s="47" t="s">
        <v>59</v>
      </c>
      <c r="C54" s="178">
        <v>2014659.9751970621</v>
      </c>
      <c r="D54" s="178">
        <v>1980751.4208524</v>
      </c>
      <c r="E54" s="178">
        <v>718912.5301320653</v>
      </c>
      <c r="F54" s="178">
        <v>723656.1634785074</v>
      </c>
      <c r="G54" s="179"/>
      <c r="H54" s="180">
        <f aca="true" t="shared" si="14" ref="H54:I56">C54+E54</f>
        <v>2733572.5053291274</v>
      </c>
      <c r="I54" s="180">
        <f t="shared" si="14"/>
        <v>2704407.584330907</v>
      </c>
      <c r="J54" s="178">
        <v>13788.690736990326</v>
      </c>
      <c r="K54" s="178">
        <v>11156.369057694457</v>
      </c>
      <c r="L54" s="178">
        <v>0</v>
      </c>
      <c r="M54" s="178">
        <v>0</v>
      </c>
      <c r="N54" s="178">
        <v>0</v>
      </c>
      <c r="O54" s="178">
        <v>0</v>
      </c>
      <c r="P54" s="178">
        <v>0</v>
      </c>
      <c r="Q54" s="178">
        <v>0</v>
      </c>
      <c r="R54" s="178">
        <v>2904</v>
      </c>
      <c r="S54" s="178">
        <v>4864</v>
      </c>
      <c r="T54" s="178">
        <v>3222736.94</v>
      </c>
      <c r="U54" s="178">
        <v>3196117.07</v>
      </c>
      <c r="V54" s="34"/>
    </row>
    <row r="55" spans="1:22" s="32" customFormat="1" ht="15">
      <c r="A55" s="45">
        <v>2322</v>
      </c>
      <c r="B55" s="47" t="s">
        <v>33</v>
      </c>
      <c r="C55" s="178">
        <v>259866.3010118026</v>
      </c>
      <c r="D55" s="178">
        <v>267381.46292685345</v>
      </c>
      <c r="E55" s="178">
        <v>1203768.7071595031</v>
      </c>
      <c r="F55" s="178">
        <v>1267966.6736422577</v>
      </c>
      <c r="G55" s="179"/>
      <c r="H55" s="180">
        <f t="shared" si="14"/>
        <v>1463635.0081713058</v>
      </c>
      <c r="I55" s="180">
        <f t="shared" si="14"/>
        <v>1535348.1365691111</v>
      </c>
      <c r="J55" s="178">
        <v>24663.70726145037</v>
      </c>
      <c r="K55" s="178">
        <v>26491.803240799996</v>
      </c>
      <c r="L55" s="178">
        <v>0</v>
      </c>
      <c r="M55" s="178">
        <v>0</v>
      </c>
      <c r="N55" s="178">
        <v>6907</v>
      </c>
      <c r="O55" s="178">
        <v>8086</v>
      </c>
      <c r="P55" s="178">
        <v>300</v>
      </c>
      <c r="Q55" s="178">
        <v>300</v>
      </c>
      <c r="R55" s="178">
        <v>57429</v>
      </c>
      <c r="S55" s="178">
        <v>62616</v>
      </c>
      <c r="T55" s="178">
        <v>1858396.1258333332</v>
      </c>
      <c r="U55" s="178">
        <v>1946826.8311111112</v>
      </c>
      <c r="V55" s="34"/>
    </row>
    <row r="56" spans="1:22" s="32" customFormat="1" ht="15">
      <c r="A56" s="45">
        <v>2329</v>
      </c>
      <c r="B56" s="47" t="s">
        <v>34</v>
      </c>
      <c r="C56" s="178">
        <v>192</v>
      </c>
      <c r="D56" s="178">
        <v>639</v>
      </c>
      <c r="E56" s="178">
        <v>5091.679</v>
      </c>
      <c r="F56" s="178">
        <v>5172</v>
      </c>
      <c r="G56" s="179"/>
      <c r="H56" s="180">
        <f t="shared" si="14"/>
        <v>5283.679</v>
      </c>
      <c r="I56" s="180">
        <f t="shared" si="14"/>
        <v>5811</v>
      </c>
      <c r="J56" s="178">
        <v>18.75</v>
      </c>
      <c r="K56" s="178">
        <v>18.75</v>
      </c>
      <c r="L56" s="178">
        <v>0</v>
      </c>
      <c r="M56" s="178">
        <v>0</v>
      </c>
      <c r="N56" s="178">
        <v>0</v>
      </c>
      <c r="O56" s="178">
        <v>0</v>
      </c>
      <c r="P56" s="178">
        <v>0</v>
      </c>
      <c r="Q56" s="178">
        <v>0</v>
      </c>
      <c r="R56" s="178">
        <v>598</v>
      </c>
      <c r="S56" s="178">
        <v>585</v>
      </c>
      <c r="T56" s="178">
        <v>17717.08</v>
      </c>
      <c r="U56" s="178">
        <v>17657.08</v>
      </c>
      <c r="V56" s="34"/>
    </row>
    <row r="57" spans="1:22" ht="30">
      <c r="A57" s="28">
        <v>2340</v>
      </c>
      <c r="B57" s="29" t="s">
        <v>83</v>
      </c>
      <c r="C57" s="26">
        <f aca="true" t="shared" si="15" ref="C57:U57">C58+C59+C60</f>
        <v>113945480.75164837</v>
      </c>
      <c r="D57" s="26">
        <f t="shared" si="15"/>
        <v>115439642.88885775</v>
      </c>
      <c r="E57" s="26">
        <f t="shared" si="15"/>
        <v>72265162.56359033</v>
      </c>
      <c r="F57" s="26">
        <f t="shared" si="15"/>
        <v>74248859.26855908</v>
      </c>
      <c r="G57" s="26"/>
      <c r="H57" s="26">
        <f t="shared" si="15"/>
        <v>186210643.31523868</v>
      </c>
      <c r="I57" s="26">
        <f t="shared" si="15"/>
        <v>189688502.15741682</v>
      </c>
      <c r="J57" s="26">
        <f t="shared" si="15"/>
        <v>6062883.894626702</v>
      </c>
      <c r="K57" s="26">
        <f t="shared" si="15"/>
        <v>6542496.0242175</v>
      </c>
      <c r="L57" s="26">
        <f t="shared" si="15"/>
        <v>1371</v>
      </c>
      <c r="M57" s="26">
        <f t="shared" si="15"/>
        <v>55917.81</v>
      </c>
      <c r="N57" s="26">
        <f t="shared" si="15"/>
        <v>1916561.82</v>
      </c>
      <c r="O57" s="26">
        <f t="shared" si="15"/>
        <v>2259101.46</v>
      </c>
      <c r="P57" s="26">
        <f t="shared" si="15"/>
        <v>684733.4600000001</v>
      </c>
      <c r="Q57" s="26">
        <f t="shared" si="15"/>
        <v>299727.35000000003</v>
      </c>
      <c r="R57" s="26">
        <f t="shared" si="15"/>
        <v>1432798</v>
      </c>
      <c r="S57" s="26">
        <f t="shared" si="15"/>
        <v>2321671.96</v>
      </c>
      <c r="T57" s="26">
        <f t="shared" si="15"/>
        <v>224536683.79358</v>
      </c>
      <c r="U57" s="26">
        <f t="shared" si="15"/>
        <v>230031583.28779212</v>
      </c>
      <c r="V57" s="27"/>
    </row>
    <row r="58" spans="1:22" s="32" customFormat="1" ht="15">
      <c r="A58" s="45">
        <v>2341</v>
      </c>
      <c r="B58" s="47" t="s">
        <v>35</v>
      </c>
      <c r="C58" s="178">
        <v>72486629.22492737</v>
      </c>
      <c r="D58" s="178">
        <v>69714302.96093556</v>
      </c>
      <c r="E58" s="178">
        <v>61995732.16357644</v>
      </c>
      <c r="F58" s="178">
        <v>63265694.02095644</v>
      </c>
      <c r="G58" s="179"/>
      <c r="H58" s="180">
        <f aca="true" t="shared" si="16" ref="H58:I61">C58+E58</f>
        <v>134482361.3885038</v>
      </c>
      <c r="I58" s="180">
        <f t="shared" si="16"/>
        <v>132979996.981892</v>
      </c>
      <c r="J58" s="178">
        <v>5153018.990406004</v>
      </c>
      <c r="K58" s="178">
        <v>5571622.31113304</v>
      </c>
      <c r="L58" s="178">
        <v>54</v>
      </c>
      <c r="M58" s="178">
        <v>54418.81</v>
      </c>
      <c r="N58" s="178">
        <v>1896469.82</v>
      </c>
      <c r="O58" s="178">
        <v>2028802.02</v>
      </c>
      <c r="P58" s="178">
        <v>248319.65000000002</v>
      </c>
      <c r="Q58" s="178">
        <v>65418.03</v>
      </c>
      <c r="R58" s="178">
        <v>1306859</v>
      </c>
      <c r="S58" s="178">
        <v>2004125.33</v>
      </c>
      <c r="T58" s="178">
        <v>170166961.88757998</v>
      </c>
      <c r="U58" s="178">
        <v>170257915.9677921</v>
      </c>
      <c r="V58" s="34"/>
    </row>
    <row r="59" spans="1:22" s="32" customFormat="1" ht="15">
      <c r="A59" s="45">
        <v>2343</v>
      </c>
      <c r="B59" s="56" t="s">
        <v>129</v>
      </c>
      <c r="C59" s="178">
        <v>452818.6977759335</v>
      </c>
      <c r="D59" s="178">
        <v>447815.7744516672</v>
      </c>
      <c r="E59" s="178">
        <v>81911.43891584709</v>
      </c>
      <c r="F59" s="178">
        <v>38245.66826970779</v>
      </c>
      <c r="G59" s="179"/>
      <c r="H59" s="180">
        <f t="shared" si="16"/>
        <v>534730.1366917805</v>
      </c>
      <c r="I59" s="180">
        <f t="shared" si="16"/>
        <v>486061.44272137503</v>
      </c>
      <c r="J59" s="178">
        <v>20877</v>
      </c>
      <c r="K59" s="178">
        <v>113835</v>
      </c>
      <c r="L59" s="178">
        <v>0</v>
      </c>
      <c r="M59" s="178">
        <v>0</v>
      </c>
      <c r="N59" s="178">
        <v>0</v>
      </c>
      <c r="O59" s="178">
        <v>0</v>
      </c>
      <c r="P59" s="178">
        <v>0</v>
      </c>
      <c r="Q59" s="178">
        <v>0</v>
      </c>
      <c r="R59" s="178">
        <v>0</v>
      </c>
      <c r="S59" s="178">
        <v>80051</v>
      </c>
      <c r="T59" s="178">
        <v>577173.3800000001</v>
      </c>
      <c r="U59" s="178">
        <v>690002.8400000001</v>
      </c>
      <c r="V59" s="34"/>
    </row>
    <row r="60" spans="1:22" s="32" customFormat="1" ht="15">
      <c r="A60" s="45">
        <v>2344</v>
      </c>
      <c r="B60" s="47" t="s">
        <v>84</v>
      </c>
      <c r="C60" s="178">
        <v>41006032.82894507</v>
      </c>
      <c r="D60" s="178">
        <v>45277524.153470516</v>
      </c>
      <c r="E60" s="178">
        <v>10187518.961098047</v>
      </c>
      <c r="F60" s="178">
        <v>10944919.579332931</v>
      </c>
      <c r="G60" s="179"/>
      <c r="H60" s="180">
        <f t="shared" si="16"/>
        <v>51193551.790043116</v>
      </c>
      <c r="I60" s="180">
        <f t="shared" si="16"/>
        <v>56222443.73280345</v>
      </c>
      <c r="J60" s="178">
        <v>888987.9042206988</v>
      </c>
      <c r="K60" s="178">
        <v>857038.71308446</v>
      </c>
      <c r="L60" s="178">
        <v>1317</v>
      </c>
      <c r="M60" s="178">
        <v>1499</v>
      </c>
      <c r="N60" s="178">
        <v>20092</v>
      </c>
      <c r="O60" s="178">
        <v>230299.44</v>
      </c>
      <c r="P60" s="178">
        <v>436413.81000000006</v>
      </c>
      <c r="Q60" s="178">
        <v>234309.32000000004</v>
      </c>
      <c r="R60" s="178">
        <v>125939</v>
      </c>
      <c r="S60" s="178">
        <v>237495.63</v>
      </c>
      <c r="T60" s="178">
        <v>53792548.52600001</v>
      </c>
      <c r="U60" s="178">
        <v>59083664.48000003</v>
      </c>
      <c r="V60" s="34"/>
    </row>
    <row r="61" spans="1:22" ht="15">
      <c r="A61" s="57">
        <v>2350</v>
      </c>
      <c r="B61" s="58" t="s">
        <v>36</v>
      </c>
      <c r="C61" s="30">
        <v>3009545.026822273</v>
      </c>
      <c r="D61" s="30">
        <v>2839308.4042118434</v>
      </c>
      <c r="E61" s="30">
        <v>1446295.3027814697</v>
      </c>
      <c r="F61" s="30">
        <v>1423285.0033970647</v>
      </c>
      <c r="G61" s="98"/>
      <c r="H61" s="22">
        <f t="shared" si="16"/>
        <v>4455840.329603743</v>
      </c>
      <c r="I61" s="22">
        <f t="shared" si="16"/>
        <v>4262593.407608908</v>
      </c>
      <c r="J61" s="30">
        <v>25087.806625475878</v>
      </c>
      <c r="K61" s="30">
        <v>22119.037134325237</v>
      </c>
      <c r="L61" s="30">
        <v>332</v>
      </c>
      <c r="M61" s="30">
        <v>227</v>
      </c>
      <c r="N61" s="30">
        <v>2292.56</v>
      </c>
      <c r="O61" s="30">
        <v>1990.8</v>
      </c>
      <c r="P61" s="30">
        <v>7683.32</v>
      </c>
      <c r="Q61" s="30">
        <v>11180.88</v>
      </c>
      <c r="R61" s="30">
        <v>46326</v>
      </c>
      <c r="S61" s="30">
        <v>61137.4</v>
      </c>
      <c r="T61" s="30">
        <v>5002555.8100000005</v>
      </c>
      <c r="U61" s="30">
        <v>4848729.65</v>
      </c>
      <c r="V61" s="34"/>
    </row>
    <row r="62" spans="1:22" ht="15">
      <c r="A62" s="14">
        <v>2360</v>
      </c>
      <c r="B62" s="59" t="s">
        <v>85</v>
      </c>
      <c r="C62" s="60">
        <f aca="true" t="shared" si="17" ref="C62:U62">C63+C64+C65+C66+C67</f>
        <v>7380838.694206912</v>
      </c>
      <c r="D62" s="60">
        <f t="shared" si="17"/>
        <v>8642397.097226448</v>
      </c>
      <c r="E62" s="60">
        <f t="shared" si="17"/>
        <v>1172030.2761238962</v>
      </c>
      <c r="F62" s="60">
        <f t="shared" si="17"/>
        <v>1357378.6472225152</v>
      </c>
      <c r="G62" s="60"/>
      <c r="H62" s="60">
        <f t="shared" si="17"/>
        <v>8552868.970330808</v>
      </c>
      <c r="I62" s="60">
        <f t="shared" si="17"/>
        <v>9999775.744448964</v>
      </c>
      <c r="J62" s="60">
        <f t="shared" si="17"/>
        <v>20733.13590163072</v>
      </c>
      <c r="K62" s="60">
        <f t="shared" si="17"/>
        <v>18856.00848118</v>
      </c>
      <c r="L62" s="60">
        <f t="shared" si="17"/>
        <v>3157</v>
      </c>
      <c r="M62" s="60">
        <f t="shared" si="17"/>
        <v>0</v>
      </c>
      <c r="N62" s="60">
        <f t="shared" si="17"/>
        <v>3325</v>
      </c>
      <c r="O62" s="60">
        <f t="shared" si="17"/>
        <v>3325</v>
      </c>
      <c r="P62" s="60">
        <f t="shared" si="17"/>
        <v>0</v>
      </c>
      <c r="Q62" s="60">
        <f t="shared" si="17"/>
        <v>0</v>
      </c>
      <c r="R62" s="60">
        <f t="shared" si="17"/>
        <v>33922.04</v>
      </c>
      <c r="S62" s="60">
        <f t="shared" si="17"/>
        <v>191782.52000000002</v>
      </c>
      <c r="T62" s="60">
        <f t="shared" si="17"/>
        <v>10205440.8425</v>
      </c>
      <c r="U62" s="60">
        <f t="shared" si="17"/>
        <v>11804726.1999</v>
      </c>
      <c r="V62" s="27"/>
    </row>
    <row r="63" spans="1:22" s="32" customFormat="1" ht="15">
      <c r="A63" s="50">
        <v>2361</v>
      </c>
      <c r="B63" s="51" t="s">
        <v>37</v>
      </c>
      <c r="C63" s="178">
        <v>669779.2073566702</v>
      </c>
      <c r="D63" s="178">
        <v>671529.3845195464</v>
      </c>
      <c r="E63" s="178">
        <v>154898.9104156354</v>
      </c>
      <c r="F63" s="178">
        <v>163862.42711251392</v>
      </c>
      <c r="G63" s="179"/>
      <c r="H63" s="180">
        <f aca="true" t="shared" si="18" ref="H63:I68">C63+E63</f>
        <v>824678.1177723056</v>
      </c>
      <c r="I63" s="180">
        <f t="shared" si="18"/>
        <v>835391.8116320603</v>
      </c>
      <c r="J63" s="178">
        <v>959.4621333095599</v>
      </c>
      <c r="K63" s="178">
        <v>671.7341496399999</v>
      </c>
      <c r="L63" s="178">
        <v>0</v>
      </c>
      <c r="M63" s="178">
        <v>0</v>
      </c>
      <c r="N63" s="178">
        <v>3325</v>
      </c>
      <c r="O63" s="178">
        <v>3325</v>
      </c>
      <c r="P63" s="178">
        <v>0</v>
      </c>
      <c r="Q63" s="178">
        <v>0</v>
      </c>
      <c r="R63" s="178">
        <v>5751.04</v>
      </c>
      <c r="S63" s="178">
        <v>6759.04</v>
      </c>
      <c r="T63" s="178">
        <v>914559.5775000001</v>
      </c>
      <c r="U63" s="178">
        <v>920542.7425</v>
      </c>
      <c r="V63" s="34"/>
    </row>
    <row r="64" spans="1:22" s="32" customFormat="1" ht="15">
      <c r="A64" s="50">
        <v>2362</v>
      </c>
      <c r="B64" s="51" t="s">
        <v>38</v>
      </c>
      <c r="C64" s="178">
        <v>69968.18867286321</v>
      </c>
      <c r="D64" s="178">
        <v>72832.3866622</v>
      </c>
      <c r="E64" s="178">
        <v>5000.890895573</v>
      </c>
      <c r="F64" s="178">
        <v>5854.392460196001</v>
      </c>
      <c r="G64" s="179"/>
      <c r="H64" s="180">
        <f t="shared" si="18"/>
        <v>74969.07956843621</v>
      </c>
      <c r="I64" s="180">
        <f t="shared" si="18"/>
        <v>78686.77912239601</v>
      </c>
      <c r="J64" s="178">
        <v>25.863768321160002</v>
      </c>
      <c r="K64" s="178">
        <v>25.96433154</v>
      </c>
      <c r="L64" s="178">
        <v>0</v>
      </c>
      <c r="M64" s="178">
        <v>0</v>
      </c>
      <c r="N64" s="178">
        <v>0</v>
      </c>
      <c r="O64" s="178">
        <v>0</v>
      </c>
      <c r="P64" s="178">
        <v>0</v>
      </c>
      <c r="Q64" s="178">
        <v>0</v>
      </c>
      <c r="R64" s="178">
        <v>0</v>
      </c>
      <c r="S64" s="178">
        <v>6565</v>
      </c>
      <c r="T64" s="178">
        <v>81017.54500000001</v>
      </c>
      <c r="U64" s="178">
        <v>94331.87</v>
      </c>
      <c r="V64" s="34"/>
    </row>
    <row r="65" spans="1:22" s="32" customFormat="1" ht="15">
      <c r="A65" s="50">
        <v>2363</v>
      </c>
      <c r="B65" s="51" t="s">
        <v>86</v>
      </c>
      <c r="C65" s="178">
        <v>2425113.618690054</v>
      </c>
      <c r="D65" s="178">
        <v>3658466.8548409906</v>
      </c>
      <c r="E65" s="178">
        <v>111507.8016793066</v>
      </c>
      <c r="F65" s="178">
        <v>268107.13764980517</v>
      </c>
      <c r="G65" s="179"/>
      <c r="H65" s="180">
        <f t="shared" si="18"/>
        <v>2536621.4203693606</v>
      </c>
      <c r="I65" s="180">
        <f t="shared" si="18"/>
        <v>3926573.992490796</v>
      </c>
      <c r="J65" s="178">
        <v>0</v>
      </c>
      <c r="K65" s="178">
        <v>0</v>
      </c>
      <c r="L65" s="178">
        <v>0</v>
      </c>
      <c r="M65" s="178">
        <v>0</v>
      </c>
      <c r="N65" s="178">
        <v>0</v>
      </c>
      <c r="O65" s="178">
        <v>0</v>
      </c>
      <c r="P65" s="178">
        <v>0</v>
      </c>
      <c r="Q65" s="178">
        <v>0</v>
      </c>
      <c r="R65" s="178">
        <v>26018</v>
      </c>
      <c r="S65" s="178">
        <v>178458.48</v>
      </c>
      <c r="T65" s="178">
        <v>3344582.41</v>
      </c>
      <c r="U65" s="178">
        <v>4861597.1974</v>
      </c>
      <c r="V65" s="34"/>
    </row>
    <row r="66" spans="1:22" s="32" customFormat="1" ht="30">
      <c r="A66" s="50">
        <v>2364</v>
      </c>
      <c r="B66" s="51" t="s">
        <v>87</v>
      </c>
      <c r="C66" s="178">
        <v>3963057.9194873245</v>
      </c>
      <c r="D66" s="178">
        <v>3989448.531203712</v>
      </c>
      <c r="E66" s="178">
        <v>301582.7831333812</v>
      </c>
      <c r="F66" s="178">
        <v>311194.1</v>
      </c>
      <c r="G66" s="179"/>
      <c r="H66" s="180">
        <f t="shared" si="18"/>
        <v>4264640.702620706</v>
      </c>
      <c r="I66" s="180">
        <f t="shared" si="18"/>
        <v>4300642.631203712</v>
      </c>
      <c r="J66" s="178">
        <v>0</v>
      </c>
      <c r="K66" s="178">
        <v>0</v>
      </c>
      <c r="L66" s="178">
        <v>0</v>
      </c>
      <c r="M66" s="178">
        <v>0</v>
      </c>
      <c r="N66" s="178">
        <v>0</v>
      </c>
      <c r="O66" s="178">
        <v>0</v>
      </c>
      <c r="P66" s="178">
        <v>0</v>
      </c>
      <c r="Q66" s="178">
        <v>0</v>
      </c>
      <c r="R66" s="178">
        <v>0</v>
      </c>
      <c r="S66" s="178">
        <v>0</v>
      </c>
      <c r="T66" s="178">
        <v>4845343.199999999</v>
      </c>
      <c r="U66" s="178">
        <v>4908632.379999999</v>
      </c>
      <c r="V66" s="34"/>
    </row>
    <row r="67" spans="1:22" s="32" customFormat="1" ht="30">
      <c r="A67" s="50">
        <v>2369</v>
      </c>
      <c r="B67" s="51" t="s">
        <v>88</v>
      </c>
      <c r="C67" s="178">
        <v>252919.76</v>
      </c>
      <c r="D67" s="178">
        <v>250119.94</v>
      </c>
      <c r="E67" s="178">
        <v>599039.89</v>
      </c>
      <c r="F67" s="178">
        <v>608360.59</v>
      </c>
      <c r="G67" s="179"/>
      <c r="H67" s="180">
        <f t="shared" si="18"/>
        <v>851959.65</v>
      </c>
      <c r="I67" s="180">
        <f t="shared" si="18"/>
        <v>858480.53</v>
      </c>
      <c r="J67" s="178">
        <v>19747.81</v>
      </c>
      <c r="K67" s="178">
        <v>18158.31</v>
      </c>
      <c r="L67" s="178">
        <v>3157</v>
      </c>
      <c r="M67" s="178">
        <v>0</v>
      </c>
      <c r="N67" s="178">
        <v>0</v>
      </c>
      <c r="O67" s="178">
        <v>0</v>
      </c>
      <c r="P67" s="178">
        <v>0</v>
      </c>
      <c r="Q67" s="178">
        <v>0</v>
      </c>
      <c r="R67" s="178">
        <v>2153</v>
      </c>
      <c r="S67" s="178">
        <v>0</v>
      </c>
      <c r="T67" s="178">
        <v>1019938.1100000001</v>
      </c>
      <c r="U67" s="178">
        <v>1019622.01</v>
      </c>
      <c r="V67" s="34"/>
    </row>
    <row r="68" spans="1:22" ht="15">
      <c r="A68" s="14">
        <v>2370</v>
      </c>
      <c r="B68" s="59" t="s">
        <v>89</v>
      </c>
      <c r="C68" s="30">
        <v>15388.13045569725</v>
      </c>
      <c r="D68" s="30">
        <v>5419.53</v>
      </c>
      <c r="E68" s="30">
        <v>49597.649933136636</v>
      </c>
      <c r="F68" s="30">
        <v>51603.834500000004</v>
      </c>
      <c r="G68" s="98"/>
      <c r="H68" s="22">
        <f t="shared" si="18"/>
        <v>64985.78038883388</v>
      </c>
      <c r="I68" s="22">
        <f t="shared" si="18"/>
        <v>57023.3645</v>
      </c>
      <c r="J68" s="30">
        <v>5939</v>
      </c>
      <c r="K68" s="30">
        <v>5939</v>
      </c>
      <c r="L68" s="30">
        <v>0</v>
      </c>
      <c r="M68" s="30">
        <v>0</v>
      </c>
      <c r="N68" s="30">
        <v>0</v>
      </c>
      <c r="O68" s="30">
        <v>0</v>
      </c>
      <c r="P68" s="30">
        <v>0</v>
      </c>
      <c r="Q68" s="30">
        <v>0</v>
      </c>
      <c r="R68" s="30">
        <v>5658</v>
      </c>
      <c r="S68" s="30">
        <v>23369.73</v>
      </c>
      <c r="T68" s="30">
        <v>84689.13500000001</v>
      </c>
      <c r="U68" s="30">
        <v>95767.855</v>
      </c>
      <c r="V68" s="34"/>
    </row>
    <row r="69" spans="1:22" ht="15">
      <c r="A69" s="14">
        <v>2390</v>
      </c>
      <c r="B69" s="59" t="s">
        <v>39</v>
      </c>
      <c r="C69" s="30">
        <v>566349.2554692677</v>
      </c>
      <c r="D69" s="30">
        <v>588567.7998799203</v>
      </c>
      <c r="E69" s="30">
        <v>904637.1916810663</v>
      </c>
      <c r="F69" s="30">
        <v>946903.3121484214</v>
      </c>
      <c r="G69" s="98">
        <v>19509344.09</v>
      </c>
      <c r="H69" s="22">
        <f>C69+E69+G69</f>
        <v>20980330.537150335</v>
      </c>
      <c r="I69" s="22">
        <f>D69+F69+G69</f>
        <v>21044815.20202834</v>
      </c>
      <c r="J69" s="30">
        <v>2326880.8782989252</v>
      </c>
      <c r="K69" s="30">
        <v>2003378.6944792336</v>
      </c>
      <c r="L69" s="30">
        <v>0</v>
      </c>
      <c r="M69" s="30">
        <v>0</v>
      </c>
      <c r="N69" s="30">
        <v>0</v>
      </c>
      <c r="O69" s="30">
        <v>0</v>
      </c>
      <c r="P69" s="30">
        <v>0</v>
      </c>
      <c r="Q69" s="30">
        <v>0</v>
      </c>
      <c r="R69" s="30">
        <v>153602</v>
      </c>
      <c r="S69" s="30">
        <v>135755.85</v>
      </c>
      <c r="T69" s="30">
        <v>24151626.523333333</v>
      </c>
      <c r="U69" s="30">
        <v>23927710.2775</v>
      </c>
      <c r="V69" s="34"/>
    </row>
    <row r="70" spans="1:22" ht="30">
      <c r="A70" s="61">
        <v>2400</v>
      </c>
      <c r="B70" s="62" t="s">
        <v>90</v>
      </c>
      <c r="C70" s="30">
        <v>9174.450697008871</v>
      </c>
      <c r="D70" s="30">
        <v>9556.562742328266</v>
      </c>
      <c r="E70" s="30">
        <v>18592.43754392114</v>
      </c>
      <c r="F70" s="30">
        <v>19192.85978178958</v>
      </c>
      <c r="G70" s="98"/>
      <c r="H70" s="22">
        <f>C70+E70</f>
        <v>27766.888240930013</v>
      </c>
      <c r="I70" s="22">
        <f>D70+F70</f>
        <v>28749.422524117843</v>
      </c>
      <c r="J70" s="30">
        <v>10.266611327246604</v>
      </c>
      <c r="K70" s="30">
        <v>16.262408667659777</v>
      </c>
      <c r="L70" s="30">
        <v>0</v>
      </c>
      <c r="M70" s="30">
        <v>0</v>
      </c>
      <c r="N70" s="30">
        <v>0</v>
      </c>
      <c r="O70" s="30">
        <v>0</v>
      </c>
      <c r="P70" s="30">
        <v>0</v>
      </c>
      <c r="Q70" s="30">
        <v>0</v>
      </c>
      <c r="R70" s="30">
        <v>1762</v>
      </c>
      <c r="S70" s="30">
        <v>1428</v>
      </c>
      <c r="T70" s="30">
        <v>31710.565</v>
      </c>
      <c r="U70" s="30">
        <v>35155.515</v>
      </c>
      <c r="V70" s="34"/>
    </row>
    <row r="71" spans="1:22" ht="28.5">
      <c r="A71" s="15">
        <v>2500</v>
      </c>
      <c r="B71" s="63" t="s">
        <v>91</v>
      </c>
      <c r="C71" s="64">
        <f aca="true" t="shared" si="19" ref="C71:U71">C72+C73</f>
        <v>7862163.135105453</v>
      </c>
      <c r="D71" s="64">
        <f t="shared" si="19"/>
        <v>3085873.1646005637</v>
      </c>
      <c r="E71" s="64">
        <f t="shared" si="19"/>
        <v>4773556.770418966</v>
      </c>
      <c r="F71" s="64">
        <f t="shared" si="19"/>
        <v>3337040.5775524564</v>
      </c>
      <c r="G71" s="64"/>
      <c r="H71" s="64">
        <f t="shared" si="19"/>
        <v>12635719.90552442</v>
      </c>
      <c r="I71" s="64">
        <f t="shared" si="19"/>
        <v>6422913.742153021</v>
      </c>
      <c r="J71" s="64">
        <f t="shared" si="19"/>
        <v>109756.56528893963</v>
      </c>
      <c r="K71" s="64">
        <f t="shared" si="19"/>
        <v>102080.06689664</v>
      </c>
      <c r="L71" s="64">
        <f t="shared" si="19"/>
        <v>1417641.44</v>
      </c>
      <c r="M71" s="64">
        <f t="shared" si="19"/>
        <v>181841.16</v>
      </c>
      <c r="N71" s="64">
        <f t="shared" si="19"/>
        <v>236119.73674999998</v>
      </c>
      <c r="O71" s="64">
        <f t="shared" si="19"/>
        <v>32058.07</v>
      </c>
      <c r="P71" s="64">
        <f t="shared" si="19"/>
        <v>143736.72</v>
      </c>
      <c r="Q71" s="64">
        <f t="shared" si="19"/>
        <v>4247.6</v>
      </c>
      <c r="R71" s="64">
        <f t="shared" si="19"/>
        <v>701039.433872</v>
      </c>
      <c r="S71" s="64">
        <f t="shared" si="19"/>
        <v>546288.6</v>
      </c>
      <c r="T71" s="64">
        <f t="shared" si="19"/>
        <v>17509809.138616662</v>
      </c>
      <c r="U71" s="64">
        <f t="shared" si="19"/>
        <v>9383706.43995</v>
      </c>
      <c r="V71" s="27"/>
    </row>
    <row r="72" spans="1:22" ht="30">
      <c r="A72" s="14">
        <v>2510</v>
      </c>
      <c r="B72" s="59" t="s">
        <v>92</v>
      </c>
      <c r="C72" s="30">
        <v>7847594.080274483</v>
      </c>
      <c r="D72" s="30">
        <v>3075003.7617609263</v>
      </c>
      <c r="E72" s="30">
        <v>4747094.55782086</v>
      </c>
      <c r="F72" s="30">
        <v>3310690.9919228675</v>
      </c>
      <c r="G72" s="98"/>
      <c r="H72" s="22">
        <f>C72+E72</f>
        <v>12594688.638095343</v>
      </c>
      <c r="I72" s="22">
        <f>D72+F72</f>
        <v>6385694.753683794</v>
      </c>
      <c r="J72" s="30">
        <v>109336.56528893963</v>
      </c>
      <c r="K72" s="30">
        <v>101660.06689664</v>
      </c>
      <c r="L72" s="30">
        <v>1417641.44</v>
      </c>
      <c r="M72" s="30">
        <v>181841.16</v>
      </c>
      <c r="N72" s="30">
        <v>236119.73674999998</v>
      </c>
      <c r="O72" s="30">
        <v>32058.07</v>
      </c>
      <c r="P72" s="30">
        <v>143736.72</v>
      </c>
      <c r="Q72" s="30">
        <v>4247.6</v>
      </c>
      <c r="R72" s="30">
        <v>700291.433872</v>
      </c>
      <c r="S72" s="30">
        <v>545549.6</v>
      </c>
      <c r="T72" s="30">
        <v>17444138.476999994</v>
      </c>
      <c r="U72" s="30">
        <v>9320840.73</v>
      </c>
      <c r="V72" s="27"/>
    </row>
    <row r="73" spans="1:22" ht="15">
      <c r="A73" s="65">
        <v>2520</v>
      </c>
      <c r="B73" s="66" t="s">
        <v>93</v>
      </c>
      <c r="C73" s="30">
        <v>14569.054830969862</v>
      </c>
      <c r="D73" s="30">
        <v>10869.402839637385</v>
      </c>
      <c r="E73" s="30">
        <v>26462.212598106</v>
      </c>
      <c r="F73" s="30">
        <v>26349.585629589106</v>
      </c>
      <c r="G73" s="98"/>
      <c r="H73" s="22">
        <f>C73+E73</f>
        <v>41031.267429075866</v>
      </c>
      <c r="I73" s="22">
        <f>D73+F73</f>
        <v>37218.98846922649</v>
      </c>
      <c r="J73" s="30">
        <v>420</v>
      </c>
      <c r="K73" s="30">
        <v>420</v>
      </c>
      <c r="L73" s="30">
        <v>0</v>
      </c>
      <c r="M73" s="30">
        <v>0</v>
      </c>
      <c r="N73" s="30">
        <v>0</v>
      </c>
      <c r="O73" s="30">
        <v>0</v>
      </c>
      <c r="P73" s="30">
        <v>0</v>
      </c>
      <c r="Q73" s="30">
        <v>0</v>
      </c>
      <c r="R73" s="30">
        <v>748</v>
      </c>
      <c r="S73" s="30">
        <v>739</v>
      </c>
      <c r="T73" s="30">
        <v>65670.66161666666</v>
      </c>
      <c r="U73" s="30">
        <v>62865.70995</v>
      </c>
      <c r="V73" s="27"/>
    </row>
    <row r="74" spans="1:22" ht="15">
      <c r="A74" s="41">
        <v>4000</v>
      </c>
      <c r="B74" s="67" t="s">
        <v>50</v>
      </c>
      <c r="C74" s="43">
        <f aca="true" t="shared" si="20" ref="C74:U74">C75+C76+C77</f>
        <v>143970.40724801164</v>
      </c>
      <c r="D74" s="43">
        <f t="shared" si="20"/>
        <v>131968.68290451905</v>
      </c>
      <c r="E74" s="43">
        <f t="shared" si="20"/>
        <v>666342.6152091211</v>
      </c>
      <c r="F74" s="43">
        <f t="shared" si="20"/>
        <v>682076.5827071023</v>
      </c>
      <c r="G74" s="43"/>
      <c r="H74" s="43">
        <f t="shared" si="20"/>
        <v>810313.0224571328</v>
      </c>
      <c r="I74" s="43">
        <f t="shared" si="20"/>
        <v>814045.2656116213</v>
      </c>
      <c r="J74" s="43">
        <f t="shared" si="20"/>
        <v>0</v>
      </c>
      <c r="K74" s="43">
        <f t="shared" si="20"/>
        <v>0</v>
      </c>
      <c r="L74" s="43">
        <f t="shared" si="20"/>
        <v>0</v>
      </c>
      <c r="M74" s="43">
        <f t="shared" si="20"/>
        <v>0</v>
      </c>
      <c r="N74" s="43">
        <f t="shared" si="20"/>
        <v>0</v>
      </c>
      <c r="O74" s="43">
        <f t="shared" si="20"/>
        <v>0</v>
      </c>
      <c r="P74" s="43">
        <f t="shared" si="20"/>
        <v>40</v>
      </c>
      <c r="Q74" s="43">
        <f t="shared" si="20"/>
        <v>40</v>
      </c>
      <c r="R74" s="43">
        <f t="shared" si="20"/>
        <v>165483</v>
      </c>
      <c r="S74" s="43">
        <f t="shared" si="20"/>
        <v>165349</v>
      </c>
      <c r="T74" s="43">
        <f t="shared" si="20"/>
        <v>1280465.7110000001</v>
      </c>
      <c r="U74" s="43">
        <f t="shared" si="20"/>
        <v>1315163.9100000001</v>
      </c>
      <c r="V74" s="23"/>
    </row>
    <row r="75" spans="1:22" ht="28.5">
      <c r="A75" s="24">
        <v>4100</v>
      </c>
      <c r="B75" s="68" t="s">
        <v>40</v>
      </c>
      <c r="C75" s="30">
        <v>18836.596144525603</v>
      </c>
      <c r="D75" s="30">
        <v>18836.596144525603</v>
      </c>
      <c r="E75" s="30">
        <v>5383.987031021232</v>
      </c>
      <c r="F75" s="30">
        <v>5383.987031021232</v>
      </c>
      <c r="G75" s="98"/>
      <c r="H75" s="22">
        <f aca="true" t="shared" si="21" ref="H75:I77">C75+E75</f>
        <v>24220.583175546835</v>
      </c>
      <c r="I75" s="22">
        <f t="shared" si="21"/>
        <v>24220.583175546835</v>
      </c>
      <c r="J75" s="30">
        <v>0</v>
      </c>
      <c r="K75" s="30">
        <v>0</v>
      </c>
      <c r="L75" s="30">
        <v>0</v>
      </c>
      <c r="M75" s="30">
        <v>0</v>
      </c>
      <c r="N75" s="30">
        <v>0</v>
      </c>
      <c r="O75" s="30">
        <v>0</v>
      </c>
      <c r="P75" s="30">
        <v>0</v>
      </c>
      <c r="Q75" s="30">
        <v>0</v>
      </c>
      <c r="R75" s="30">
        <v>0</v>
      </c>
      <c r="S75" s="30">
        <v>0</v>
      </c>
      <c r="T75" s="30">
        <v>35066.791</v>
      </c>
      <c r="U75" s="30">
        <v>34138.76</v>
      </c>
      <c r="V75" s="27"/>
    </row>
    <row r="76" spans="1:22" ht="28.5">
      <c r="A76" s="24">
        <v>4200</v>
      </c>
      <c r="B76" s="25" t="s">
        <v>41</v>
      </c>
      <c r="C76" s="30">
        <v>69431.86265261713</v>
      </c>
      <c r="D76" s="30">
        <v>70007.30798357652</v>
      </c>
      <c r="E76" s="30">
        <v>275516.2605138527</v>
      </c>
      <c r="F76" s="30">
        <v>282362.55793702585</v>
      </c>
      <c r="G76" s="98"/>
      <c r="H76" s="22">
        <f t="shared" si="21"/>
        <v>344948.12316646986</v>
      </c>
      <c r="I76" s="22">
        <f t="shared" si="21"/>
        <v>352369.86592060234</v>
      </c>
      <c r="J76" s="30">
        <v>0</v>
      </c>
      <c r="K76" s="30">
        <v>0</v>
      </c>
      <c r="L76" s="30">
        <v>0</v>
      </c>
      <c r="M76" s="30">
        <v>0</v>
      </c>
      <c r="N76" s="30">
        <v>0</v>
      </c>
      <c r="O76" s="30">
        <v>0</v>
      </c>
      <c r="P76" s="30">
        <v>40</v>
      </c>
      <c r="Q76" s="30">
        <v>40</v>
      </c>
      <c r="R76" s="30">
        <v>35599</v>
      </c>
      <c r="S76" s="30">
        <v>35589</v>
      </c>
      <c r="T76" s="30">
        <v>444747.87000000005</v>
      </c>
      <c r="U76" s="30">
        <v>477725.29</v>
      </c>
      <c r="V76" s="27"/>
    </row>
    <row r="77" spans="1:22" ht="15">
      <c r="A77" s="24">
        <v>4300</v>
      </c>
      <c r="B77" s="25" t="s">
        <v>42</v>
      </c>
      <c r="C77" s="30">
        <v>55701.94845086892</v>
      </c>
      <c r="D77" s="30">
        <v>43124.77877641693</v>
      </c>
      <c r="E77" s="30">
        <v>385442.3676642472</v>
      </c>
      <c r="F77" s="30">
        <v>394330.03773905523</v>
      </c>
      <c r="G77" s="98"/>
      <c r="H77" s="22">
        <f t="shared" si="21"/>
        <v>441144.3161151161</v>
      </c>
      <c r="I77" s="22">
        <f t="shared" si="21"/>
        <v>437454.81651547214</v>
      </c>
      <c r="J77" s="30">
        <v>0</v>
      </c>
      <c r="K77" s="30">
        <v>0</v>
      </c>
      <c r="L77" s="30">
        <v>0</v>
      </c>
      <c r="M77" s="30">
        <v>0</v>
      </c>
      <c r="N77" s="30">
        <v>0</v>
      </c>
      <c r="O77" s="30">
        <v>0</v>
      </c>
      <c r="P77" s="30">
        <v>0</v>
      </c>
      <c r="Q77" s="30">
        <v>0</v>
      </c>
      <c r="R77" s="30">
        <v>129884</v>
      </c>
      <c r="S77" s="30">
        <v>129760</v>
      </c>
      <c r="T77" s="30">
        <v>800651.05</v>
      </c>
      <c r="U77" s="30">
        <v>803299.8600000001</v>
      </c>
      <c r="V77" s="27"/>
    </row>
    <row r="78" spans="1:23" ht="15">
      <c r="A78" s="41">
        <v>5000</v>
      </c>
      <c r="B78" s="67" t="s">
        <v>51</v>
      </c>
      <c r="C78" s="43">
        <f>C79+C80</f>
        <v>38086083.83244013</v>
      </c>
      <c r="D78" s="69" t="s">
        <v>49</v>
      </c>
      <c r="E78" s="43">
        <f>E79+E80</f>
        <v>21142206.17265585</v>
      </c>
      <c r="F78" s="69" t="s">
        <v>49</v>
      </c>
      <c r="G78" s="69"/>
      <c r="H78" s="43">
        <f>H79+H80</f>
        <v>59228290.00509599</v>
      </c>
      <c r="I78" s="69" t="s">
        <v>49</v>
      </c>
      <c r="J78" s="43">
        <f>J79+J80</f>
        <v>1467771.49</v>
      </c>
      <c r="K78" s="69" t="s">
        <v>49</v>
      </c>
      <c r="L78" s="43">
        <f>L79+L80</f>
        <v>23256446.7</v>
      </c>
      <c r="M78" s="69" t="s">
        <v>49</v>
      </c>
      <c r="N78" s="43">
        <f>N79+N80</f>
        <v>28122687.85</v>
      </c>
      <c r="O78" s="69" t="s">
        <v>49</v>
      </c>
      <c r="P78" s="43">
        <f>P79+P80</f>
        <v>25785147.98</v>
      </c>
      <c r="Q78" s="69" t="s">
        <v>49</v>
      </c>
      <c r="R78" s="43">
        <f>R79+R80</f>
        <v>1000621</v>
      </c>
      <c r="S78" s="69" t="s">
        <v>49</v>
      </c>
      <c r="T78" s="43">
        <f>T79+T80</f>
        <v>148816900.6844</v>
      </c>
      <c r="U78" s="69" t="s">
        <v>49</v>
      </c>
      <c r="V78" s="70"/>
      <c r="W78" s="32"/>
    </row>
    <row r="79" spans="1:23" ht="15">
      <c r="A79" s="24">
        <v>5100</v>
      </c>
      <c r="B79" s="25" t="s">
        <v>43</v>
      </c>
      <c r="C79" s="30">
        <v>802747.518330781</v>
      </c>
      <c r="D79" s="69" t="s">
        <v>49</v>
      </c>
      <c r="E79" s="30">
        <v>236751.73519770152</v>
      </c>
      <c r="F79" s="69" t="s">
        <v>49</v>
      </c>
      <c r="G79" s="69"/>
      <c r="H79" s="26">
        <f>C79+E79</f>
        <v>1039499.2535284825</v>
      </c>
      <c r="I79" s="69" t="s">
        <v>49</v>
      </c>
      <c r="J79" s="30">
        <v>472</v>
      </c>
      <c r="K79" s="69" t="s">
        <v>49</v>
      </c>
      <c r="L79" s="30">
        <v>2958</v>
      </c>
      <c r="M79" s="69" t="s">
        <v>49</v>
      </c>
      <c r="N79" s="30">
        <v>746752</v>
      </c>
      <c r="O79" s="69" t="s">
        <v>49</v>
      </c>
      <c r="P79" s="30">
        <v>279163.20999999996</v>
      </c>
      <c r="Q79" s="69" t="s">
        <v>49</v>
      </c>
      <c r="R79" s="30">
        <v>10452</v>
      </c>
      <c r="S79" s="69" t="s">
        <v>49</v>
      </c>
      <c r="T79" s="30">
        <v>2177129.43</v>
      </c>
      <c r="U79" s="69" t="s">
        <v>49</v>
      </c>
      <c r="V79" s="70"/>
      <c r="W79" s="32"/>
    </row>
    <row r="80" spans="1:23" ht="15">
      <c r="A80" s="24">
        <v>5200</v>
      </c>
      <c r="B80" s="25" t="s">
        <v>44</v>
      </c>
      <c r="C80" s="26">
        <f>C81+C82+C83+C84</f>
        <v>37283336.31410935</v>
      </c>
      <c r="D80" s="69" t="s">
        <v>49</v>
      </c>
      <c r="E80" s="26">
        <f>E81+E82+E83+E84</f>
        <v>20905454.43745815</v>
      </c>
      <c r="F80" s="69" t="s">
        <v>49</v>
      </c>
      <c r="G80" s="69"/>
      <c r="H80" s="26">
        <f>H81+H82+H83+H84</f>
        <v>58188790.751567505</v>
      </c>
      <c r="I80" s="69" t="s">
        <v>49</v>
      </c>
      <c r="J80" s="26">
        <f>J81+J82+J83+J84</f>
        <v>1467299.49</v>
      </c>
      <c r="K80" s="69" t="s">
        <v>49</v>
      </c>
      <c r="L80" s="26">
        <f>L81+L82+L83+L84</f>
        <v>23253488.7</v>
      </c>
      <c r="M80" s="69" t="s">
        <v>49</v>
      </c>
      <c r="N80" s="26">
        <f>N81+N82+N83+N84</f>
        <v>27375935.85</v>
      </c>
      <c r="O80" s="69" t="s">
        <v>49</v>
      </c>
      <c r="P80" s="26">
        <f>P81+P82+P83+P84</f>
        <v>25505984.77</v>
      </c>
      <c r="Q80" s="69" t="s">
        <v>49</v>
      </c>
      <c r="R80" s="26">
        <f>R81+R82+R83+R84</f>
        <v>990169</v>
      </c>
      <c r="S80" s="69" t="s">
        <v>49</v>
      </c>
      <c r="T80" s="26">
        <f>T81+T82+T83+T84</f>
        <v>146639771.25439999</v>
      </c>
      <c r="U80" s="69" t="s">
        <v>49</v>
      </c>
      <c r="V80" s="70"/>
      <c r="W80" s="32"/>
    </row>
    <row r="81" spans="1:23" ht="15">
      <c r="A81" s="28">
        <v>5210</v>
      </c>
      <c r="B81" s="29" t="s">
        <v>60</v>
      </c>
      <c r="C81" s="30">
        <v>2943198.963468259</v>
      </c>
      <c r="D81" s="69" t="s">
        <v>49</v>
      </c>
      <c r="E81" s="30">
        <v>2528117.6320457584</v>
      </c>
      <c r="F81" s="69" t="s">
        <v>49</v>
      </c>
      <c r="G81" s="69"/>
      <c r="H81" s="26">
        <f>C81+E81</f>
        <v>5471316.595514018</v>
      </c>
      <c r="I81" s="69" t="s">
        <v>49</v>
      </c>
      <c r="J81" s="30">
        <v>0</v>
      </c>
      <c r="K81" s="69" t="s">
        <v>49</v>
      </c>
      <c r="L81" s="30">
        <v>2191543</v>
      </c>
      <c r="M81" s="69" t="s">
        <v>49</v>
      </c>
      <c r="N81" s="30">
        <v>3006323</v>
      </c>
      <c r="O81" s="69" t="s">
        <v>49</v>
      </c>
      <c r="P81" s="30">
        <v>423500</v>
      </c>
      <c r="Q81" s="69" t="s">
        <v>49</v>
      </c>
      <c r="R81" s="30">
        <v>21609</v>
      </c>
      <c r="S81" s="69" t="s">
        <v>49</v>
      </c>
      <c r="T81" s="30">
        <v>11591164.92</v>
      </c>
      <c r="U81" s="69" t="s">
        <v>49</v>
      </c>
      <c r="V81" s="70"/>
      <c r="W81" s="32"/>
    </row>
    <row r="82" spans="1:23" ht="30">
      <c r="A82" s="28">
        <v>5220</v>
      </c>
      <c r="B82" s="29" t="s">
        <v>45</v>
      </c>
      <c r="C82" s="30">
        <v>15343955.039918466</v>
      </c>
      <c r="D82" s="69" t="s">
        <v>49</v>
      </c>
      <c r="E82" s="30">
        <v>8673050.42031531</v>
      </c>
      <c r="F82" s="69" t="s">
        <v>49</v>
      </c>
      <c r="G82" s="69"/>
      <c r="H82" s="26">
        <f>C82+E82</f>
        <v>24017005.460233778</v>
      </c>
      <c r="I82" s="69" t="s">
        <v>49</v>
      </c>
      <c r="J82" s="30">
        <v>196540.49</v>
      </c>
      <c r="K82" s="69" t="s">
        <v>49</v>
      </c>
      <c r="L82" s="30">
        <v>2084557.92</v>
      </c>
      <c r="M82" s="69" t="s">
        <v>49</v>
      </c>
      <c r="N82" s="30">
        <v>17154491.87</v>
      </c>
      <c r="O82" s="69" t="s">
        <v>49</v>
      </c>
      <c r="P82" s="30">
        <v>18309165.8</v>
      </c>
      <c r="Q82" s="69" t="s">
        <v>49</v>
      </c>
      <c r="R82" s="30">
        <v>157709.6</v>
      </c>
      <c r="S82" s="69" t="s">
        <v>49</v>
      </c>
      <c r="T82" s="30">
        <v>67054814.0268</v>
      </c>
      <c r="U82" s="69" t="s">
        <v>49</v>
      </c>
      <c r="V82" s="70"/>
      <c r="W82" s="32"/>
    </row>
    <row r="83" spans="1:23" ht="15">
      <c r="A83" s="28">
        <v>5230</v>
      </c>
      <c r="B83" s="44" t="s">
        <v>46</v>
      </c>
      <c r="C83" s="30">
        <v>5584200.5496123815</v>
      </c>
      <c r="D83" s="69" t="s">
        <v>49</v>
      </c>
      <c r="E83" s="30">
        <v>5088735.270554754</v>
      </c>
      <c r="F83" s="69" t="s">
        <v>49</v>
      </c>
      <c r="G83" s="69"/>
      <c r="H83" s="26">
        <f>C83+E83</f>
        <v>10672935.820167135</v>
      </c>
      <c r="I83" s="69" t="s">
        <v>49</v>
      </c>
      <c r="J83" s="30">
        <v>1270759</v>
      </c>
      <c r="K83" s="69" t="s">
        <v>49</v>
      </c>
      <c r="L83" s="30">
        <v>326637.20999999996</v>
      </c>
      <c r="M83" s="69" t="s">
        <v>49</v>
      </c>
      <c r="N83" s="30">
        <v>594882</v>
      </c>
      <c r="O83" s="69" t="s">
        <v>49</v>
      </c>
      <c r="P83" s="30">
        <v>789296.5600000002</v>
      </c>
      <c r="Q83" s="69" t="s">
        <v>49</v>
      </c>
      <c r="R83" s="30">
        <v>795564.4</v>
      </c>
      <c r="S83" s="69" t="s">
        <v>49</v>
      </c>
      <c r="T83" s="30">
        <v>17966866.307099998</v>
      </c>
      <c r="U83" s="69" t="s">
        <v>49</v>
      </c>
      <c r="V83" s="70"/>
      <c r="W83" s="32"/>
    </row>
    <row r="84" spans="1:23" ht="15">
      <c r="A84" s="28">
        <v>5250</v>
      </c>
      <c r="B84" s="29" t="s">
        <v>47</v>
      </c>
      <c r="C84" s="30">
        <v>13411981.761110244</v>
      </c>
      <c r="D84" s="69" t="s">
        <v>49</v>
      </c>
      <c r="E84" s="30">
        <v>4615551.114542328</v>
      </c>
      <c r="F84" s="69" t="s">
        <v>49</v>
      </c>
      <c r="G84" s="69"/>
      <c r="H84" s="26">
        <f>C84+E84</f>
        <v>18027532.875652574</v>
      </c>
      <c r="I84" s="69" t="s">
        <v>49</v>
      </c>
      <c r="J84" s="30">
        <v>0</v>
      </c>
      <c r="K84" s="69" t="s">
        <v>49</v>
      </c>
      <c r="L84" s="30">
        <v>18650750.57</v>
      </c>
      <c r="M84" s="69" t="s">
        <v>49</v>
      </c>
      <c r="N84" s="30">
        <v>6620238.98</v>
      </c>
      <c r="O84" s="69" t="s">
        <v>49</v>
      </c>
      <c r="P84" s="30">
        <v>5984022.41</v>
      </c>
      <c r="Q84" s="69" t="s">
        <v>49</v>
      </c>
      <c r="R84" s="30">
        <v>15286</v>
      </c>
      <c r="S84" s="69" t="s">
        <v>49</v>
      </c>
      <c r="T84" s="30">
        <v>50026926.0005</v>
      </c>
      <c r="U84" s="69" t="s">
        <v>49</v>
      </c>
      <c r="V84" s="70"/>
      <c r="W84" s="32"/>
    </row>
    <row r="85" spans="1:22" ht="16.5">
      <c r="A85" s="71" t="s">
        <v>94</v>
      </c>
      <c r="B85" s="72" t="s">
        <v>130</v>
      </c>
      <c r="C85" s="73" t="s">
        <v>49</v>
      </c>
      <c r="D85" s="43">
        <f>D86+D87</f>
        <v>21430922.09084377</v>
      </c>
      <c r="E85" s="73" t="s">
        <v>49</v>
      </c>
      <c r="F85" s="43">
        <f>F86+F87</f>
        <v>19323959.15225677</v>
      </c>
      <c r="G85" s="43"/>
      <c r="H85" s="73" t="s">
        <v>49</v>
      </c>
      <c r="I85" s="43">
        <f>I86+I87</f>
        <v>40754881.24310055</v>
      </c>
      <c r="J85" s="73" t="s">
        <v>49</v>
      </c>
      <c r="K85" s="43">
        <f>K86+K87</f>
        <v>1516560.27799296</v>
      </c>
      <c r="L85" s="73" t="s">
        <v>49</v>
      </c>
      <c r="M85" s="43">
        <f>M86+M87</f>
        <v>9738422.13</v>
      </c>
      <c r="N85" s="73" t="s">
        <v>49</v>
      </c>
      <c r="O85" s="43">
        <f>O86+O87</f>
        <v>4255574.34</v>
      </c>
      <c r="P85" s="73" t="s">
        <v>49</v>
      </c>
      <c r="Q85" s="43">
        <f>Q86+Q87</f>
        <v>2545492.27</v>
      </c>
      <c r="R85" s="73" t="s">
        <v>49</v>
      </c>
      <c r="S85" s="43">
        <f>S86+S87</f>
        <v>1577368.9000000001</v>
      </c>
      <c r="T85" s="73" t="s">
        <v>49</v>
      </c>
      <c r="U85" s="43">
        <f>U86+U87</f>
        <v>79841758.10000001</v>
      </c>
      <c r="V85" s="23"/>
    </row>
    <row r="86" spans="1:22" ht="15">
      <c r="A86" s="74" t="s">
        <v>95</v>
      </c>
      <c r="B86" s="25" t="s">
        <v>48</v>
      </c>
      <c r="C86" s="69" t="s">
        <v>49</v>
      </c>
      <c r="D86" s="30">
        <v>692035.3068210407</v>
      </c>
      <c r="E86" s="69" t="s">
        <v>49</v>
      </c>
      <c r="F86" s="30">
        <v>252725.86846048286</v>
      </c>
      <c r="G86" s="30"/>
      <c r="H86" s="69" t="s">
        <v>49</v>
      </c>
      <c r="I86" s="26">
        <f>D86+F86</f>
        <v>944761.1752815235</v>
      </c>
      <c r="J86" s="69" t="s">
        <v>49</v>
      </c>
      <c r="K86" s="30">
        <v>7101.52824296</v>
      </c>
      <c r="L86" s="69" t="s">
        <v>49</v>
      </c>
      <c r="M86" s="30">
        <v>59607</v>
      </c>
      <c r="N86" s="69" t="s">
        <v>49</v>
      </c>
      <c r="O86" s="30">
        <v>47883.44</v>
      </c>
      <c r="P86" s="69" t="s">
        <v>49</v>
      </c>
      <c r="Q86" s="30">
        <v>11361.44</v>
      </c>
      <c r="R86" s="69" t="s">
        <v>49</v>
      </c>
      <c r="S86" s="30">
        <v>5984</v>
      </c>
      <c r="T86" s="69" t="s">
        <v>49</v>
      </c>
      <c r="U86" s="30">
        <v>1167011.43</v>
      </c>
      <c r="V86" s="27"/>
    </row>
    <row r="87" spans="1:22" ht="15">
      <c r="A87" s="74" t="s">
        <v>96</v>
      </c>
      <c r="B87" s="25" t="s">
        <v>10</v>
      </c>
      <c r="C87" s="69" t="s">
        <v>49</v>
      </c>
      <c r="D87" s="26">
        <f>D88+D89+D90+D91</f>
        <v>20738886.78402273</v>
      </c>
      <c r="E87" s="69" t="s">
        <v>49</v>
      </c>
      <c r="F87" s="26">
        <f>F88+F89+F90+F91</f>
        <v>19071233.283796284</v>
      </c>
      <c r="G87" s="26"/>
      <c r="H87" s="69" t="s">
        <v>49</v>
      </c>
      <c r="I87" s="26">
        <f>I88+I89+I90+I91</f>
        <v>39810120.06781902</v>
      </c>
      <c r="J87" s="69" t="s">
        <v>49</v>
      </c>
      <c r="K87" s="26">
        <f>K88+K89+K90+K91</f>
        <v>1509458.74975</v>
      </c>
      <c r="L87" s="69" t="s">
        <v>49</v>
      </c>
      <c r="M87" s="26">
        <f>M88+M89+M90+M91</f>
        <v>9678815.13</v>
      </c>
      <c r="N87" s="69" t="s">
        <v>49</v>
      </c>
      <c r="O87" s="26">
        <f>O88+O89+O90+O91</f>
        <v>4207690.899999999</v>
      </c>
      <c r="P87" s="69" t="s">
        <v>49</v>
      </c>
      <c r="Q87" s="26">
        <f>Q88+Q89+Q90+Q91</f>
        <v>2534130.83</v>
      </c>
      <c r="R87" s="69" t="s">
        <v>49</v>
      </c>
      <c r="S87" s="26">
        <f>S88+S89+S90+S91</f>
        <v>1571384.9000000001</v>
      </c>
      <c r="T87" s="69" t="s">
        <v>49</v>
      </c>
      <c r="U87" s="26">
        <f>U88+U89+U90+U91</f>
        <v>78674746.67</v>
      </c>
      <c r="V87" s="27"/>
    </row>
    <row r="88" spans="1:22" ht="15">
      <c r="A88" s="75" t="s">
        <v>97</v>
      </c>
      <c r="B88" s="29" t="s">
        <v>61</v>
      </c>
      <c r="C88" s="69" t="s">
        <v>49</v>
      </c>
      <c r="D88" s="30">
        <v>13998</v>
      </c>
      <c r="E88" s="69" t="s">
        <v>49</v>
      </c>
      <c r="F88" s="30">
        <v>4508808.976482589</v>
      </c>
      <c r="G88" s="30"/>
      <c r="H88" s="69" t="s">
        <v>49</v>
      </c>
      <c r="I88" s="26">
        <f>D88+F88</f>
        <v>4522806.976482589</v>
      </c>
      <c r="J88" s="69" t="s">
        <v>49</v>
      </c>
      <c r="K88" s="30">
        <v>461.52</v>
      </c>
      <c r="L88" s="69" t="s">
        <v>49</v>
      </c>
      <c r="M88" s="30">
        <v>5858195.3100000005</v>
      </c>
      <c r="N88" s="69" t="s">
        <v>49</v>
      </c>
      <c r="O88" s="30">
        <v>382294.92000000004</v>
      </c>
      <c r="P88" s="69" t="s">
        <v>49</v>
      </c>
      <c r="Q88" s="30">
        <v>988305.63</v>
      </c>
      <c r="R88" s="69" t="s">
        <v>49</v>
      </c>
      <c r="S88" s="30">
        <v>433211</v>
      </c>
      <c r="T88" s="69" t="s">
        <v>49</v>
      </c>
      <c r="U88" s="30">
        <v>23117338.77</v>
      </c>
      <c r="V88" s="27"/>
    </row>
    <row r="89" spans="1:22" ht="30">
      <c r="A89" s="75" t="s">
        <v>98</v>
      </c>
      <c r="B89" s="29" t="s">
        <v>99</v>
      </c>
      <c r="C89" s="69" t="s">
        <v>49</v>
      </c>
      <c r="D89" s="30">
        <v>16755400.290907001</v>
      </c>
      <c r="E89" s="69" t="s">
        <v>49</v>
      </c>
      <c r="F89" s="30">
        <v>9793174.230442867</v>
      </c>
      <c r="G89" s="30"/>
      <c r="H89" s="69" t="s">
        <v>49</v>
      </c>
      <c r="I89" s="26">
        <f>D89+F89</f>
        <v>26548574.52134987</v>
      </c>
      <c r="J89" s="69" t="s">
        <v>49</v>
      </c>
      <c r="K89" s="30">
        <v>202843.57975</v>
      </c>
      <c r="L89" s="69" t="s">
        <v>49</v>
      </c>
      <c r="M89" s="30">
        <v>3735386.66</v>
      </c>
      <c r="N89" s="69" t="s">
        <v>49</v>
      </c>
      <c r="O89" s="30">
        <v>3714577.0999999996</v>
      </c>
      <c r="P89" s="69" t="s">
        <v>49</v>
      </c>
      <c r="Q89" s="30">
        <v>1346589.5</v>
      </c>
      <c r="R89" s="69" t="s">
        <v>49</v>
      </c>
      <c r="S89" s="30">
        <v>511286.33</v>
      </c>
      <c r="T89" s="69" t="s">
        <v>49</v>
      </c>
      <c r="U89" s="30">
        <v>40759228.830000006</v>
      </c>
      <c r="V89" s="27"/>
    </row>
    <row r="90" spans="1:22" ht="15">
      <c r="A90" s="75" t="s">
        <v>100</v>
      </c>
      <c r="B90" s="29" t="s">
        <v>101</v>
      </c>
      <c r="C90" s="69" t="s">
        <v>49</v>
      </c>
      <c r="D90" s="30">
        <v>3855495.6931157294</v>
      </c>
      <c r="E90" s="69" t="s">
        <v>49</v>
      </c>
      <c r="F90" s="30">
        <v>4731461.27687083</v>
      </c>
      <c r="G90" s="30"/>
      <c r="H90" s="69" t="s">
        <v>49</v>
      </c>
      <c r="I90" s="26">
        <f>D90+F90</f>
        <v>8586956.96998656</v>
      </c>
      <c r="J90" s="69" t="s">
        <v>49</v>
      </c>
      <c r="K90" s="30">
        <v>1306153.65</v>
      </c>
      <c r="L90" s="69" t="s">
        <v>49</v>
      </c>
      <c r="M90" s="30">
        <v>19502.36</v>
      </c>
      <c r="N90" s="69" t="s">
        <v>49</v>
      </c>
      <c r="O90" s="30">
        <v>110818.88</v>
      </c>
      <c r="P90" s="69" t="s">
        <v>49</v>
      </c>
      <c r="Q90" s="30">
        <v>199235.69999999998</v>
      </c>
      <c r="R90" s="69" t="s">
        <v>49</v>
      </c>
      <c r="S90" s="30">
        <v>605617.31</v>
      </c>
      <c r="T90" s="69" t="s">
        <v>49</v>
      </c>
      <c r="U90" s="30">
        <v>14545090.379999999</v>
      </c>
      <c r="V90" s="27"/>
    </row>
    <row r="91" spans="1:22" ht="30">
      <c r="A91" s="76" t="s">
        <v>102</v>
      </c>
      <c r="B91" s="77" t="s">
        <v>103</v>
      </c>
      <c r="C91" s="69" t="s">
        <v>49</v>
      </c>
      <c r="D91" s="30">
        <v>113992.8</v>
      </c>
      <c r="E91" s="69" t="s">
        <v>49</v>
      </c>
      <c r="F91" s="30">
        <v>37788.8</v>
      </c>
      <c r="G91" s="30"/>
      <c r="H91" s="69" t="s">
        <v>49</v>
      </c>
      <c r="I91" s="26">
        <f>D91+F91</f>
        <v>151781.6</v>
      </c>
      <c r="J91" s="69" t="s">
        <v>49</v>
      </c>
      <c r="K91" s="30">
        <v>0</v>
      </c>
      <c r="L91" s="69" t="s">
        <v>49</v>
      </c>
      <c r="M91" s="30">
        <v>65730.8</v>
      </c>
      <c r="N91" s="69" t="s">
        <v>49</v>
      </c>
      <c r="O91" s="30">
        <v>0</v>
      </c>
      <c r="P91" s="69" t="s">
        <v>49</v>
      </c>
      <c r="Q91" s="30">
        <v>0</v>
      </c>
      <c r="R91" s="69" t="s">
        <v>49</v>
      </c>
      <c r="S91" s="30">
        <v>21270.260000000002</v>
      </c>
      <c r="T91" s="69" t="s">
        <v>49</v>
      </c>
      <c r="U91" s="30">
        <v>253088.69</v>
      </c>
      <c r="V91" s="27"/>
    </row>
    <row r="92" spans="1:22" ht="71.25">
      <c r="A92" s="78">
        <v>8000</v>
      </c>
      <c r="B92" s="79" t="s">
        <v>56</v>
      </c>
      <c r="C92" s="30">
        <v>93538.91930724686</v>
      </c>
      <c r="D92" s="30">
        <v>4874278.764166904</v>
      </c>
      <c r="E92" s="30">
        <v>1099569.4199896257</v>
      </c>
      <c r="F92" s="30">
        <v>3370749.2526731286</v>
      </c>
      <c r="G92" s="98"/>
      <c r="H92" s="80">
        <f>C92+E92</f>
        <v>1193108.3392968725</v>
      </c>
      <c r="I92" s="80">
        <f>D92+F92</f>
        <v>8245028.016840032</v>
      </c>
      <c r="J92" s="30">
        <v>25.73</v>
      </c>
      <c r="K92" s="30">
        <v>1477019.1700000004</v>
      </c>
      <c r="L92" s="30">
        <v>0</v>
      </c>
      <c r="M92" s="30">
        <v>18372.02</v>
      </c>
      <c r="N92" s="30">
        <v>0</v>
      </c>
      <c r="O92" s="30">
        <v>492500</v>
      </c>
      <c r="P92" s="30">
        <v>0</v>
      </c>
      <c r="Q92" s="30">
        <v>0</v>
      </c>
      <c r="R92" s="30">
        <v>645</v>
      </c>
      <c r="S92" s="30">
        <v>285</v>
      </c>
      <c r="T92" s="30">
        <v>1841533.491</v>
      </c>
      <c r="U92" s="30">
        <v>12099089.171</v>
      </c>
      <c r="V92" s="70"/>
    </row>
    <row r="93" spans="1:23" ht="28.5">
      <c r="A93" s="78">
        <v>9000</v>
      </c>
      <c r="B93" s="63" t="s">
        <v>104</v>
      </c>
      <c r="C93" s="30">
        <v>1880401.2711760704</v>
      </c>
      <c r="D93" s="69" t="s">
        <v>49</v>
      </c>
      <c r="E93" s="30">
        <v>537467.384205193</v>
      </c>
      <c r="F93" s="69" t="s">
        <v>49</v>
      </c>
      <c r="G93" s="99"/>
      <c r="H93" s="22">
        <f>C93+E93</f>
        <v>2417868.6553812632</v>
      </c>
      <c r="I93" s="73" t="s">
        <v>49</v>
      </c>
      <c r="J93" s="30">
        <v>0</v>
      </c>
      <c r="K93" s="69" t="s">
        <v>49</v>
      </c>
      <c r="L93" s="30">
        <v>0</v>
      </c>
      <c r="M93" s="69" t="s">
        <v>49</v>
      </c>
      <c r="N93" s="30">
        <v>0</v>
      </c>
      <c r="O93" s="69" t="s">
        <v>49</v>
      </c>
      <c r="P93" s="30">
        <v>0</v>
      </c>
      <c r="Q93" s="69" t="s">
        <v>49</v>
      </c>
      <c r="R93" s="30">
        <v>0</v>
      </c>
      <c r="S93" s="69" t="s">
        <v>49</v>
      </c>
      <c r="T93" s="30">
        <v>2481545</v>
      </c>
      <c r="U93" s="69" t="s">
        <v>49</v>
      </c>
      <c r="V93" s="70"/>
      <c r="W93" s="32"/>
    </row>
    <row r="94" spans="1:23" ht="28.5">
      <c r="A94" s="78">
        <v>10000</v>
      </c>
      <c r="B94" s="63" t="s">
        <v>105</v>
      </c>
      <c r="C94" s="30">
        <v>67446318.79569961</v>
      </c>
      <c r="D94" s="69" t="s">
        <v>49</v>
      </c>
      <c r="E94" s="30">
        <v>20137683.077156644</v>
      </c>
      <c r="F94" s="69" t="s">
        <v>49</v>
      </c>
      <c r="G94" s="99"/>
      <c r="H94" s="22">
        <f>C94+E94</f>
        <v>87584001.87285626</v>
      </c>
      <c r="I94" s="73" t="s">
        <v>49</v>
      </c>
      <c r="J94" s="30">
        <v>0</v>
      </c>
      <c r="K94" s="69" t="s">
        <v>49</v>
      </c>
      <c r="L94" s="30">
        <v>0</v>
      </c>
      <c r="M94" s="69" t="s">
        <v>49</v>
      </c>
      <c r="N94" s="30">
        <v>0</v>
      </c>
      <c r="O94" s="69" t="s">
        <v>49</v>
      </c>
      <c r="P94" s="30">
        <v>18363680</v>
      </c>
      <c r="Q94" s="69" t="s">
        <v>49</v>
      </c>
      <c r="R94" s="30">
        <v>0</v>
      </c>
      <c r="S94" s="69" t="s">
        <v>49</v>
      </c>
      <c r="T94" s="30">
        <v>129457992.09</v>
      </c>
      <c r="U94" s="69" t="s">
        <v>49</v>
      </c>
      <c r="V94" s="70"/>
      <c r="W94" s="32"/>
    </row>
    <row r="95" spans="1:22" ht="15">
      <c r="A95" s="14"/>
      <c r="B95" s="79" t="s">
        <v>106</v>
      </c>
      <c r="C95" s="81">
        <f>C12+C24+C74+C78+C92+C93+C94</f>
        <v>734032086.1581286</v>
      </c>
      <c r="D95" s="73">
        <f>D12+D24+D74+D85+D92</f>
        <v>660148006.789234</v>
      </c>
      <c r="E95" s="81">
        <f>E12+E24+E74+E78+E92+E93+E94</f>
        <v>419990698.4008083</v>
      </c>
      <c r="F95" s="73">
        <f>F12+F24+F74+F85+F92</f>
        <v>406335219.45099735</v>
      </c>
      <c r="G95" s="73">
        <f>G12+G24+G74+G85+G92</f>
        <v>132858451.826031</v>
      </c>
      <c r="H95" s="81">
        <f>H12+H24+H74+H78+H92+H93+H94</f>
        <v>1286881236.3849673</v>
      </c>
      <c r="I95" s="73">
        <f>I12+I24+I74+I85+I92</f>
        <v>1199341678.0662625</v>
      </c>
      <c r="J95" s="81">
        <f>J12+J24+J74+J78+J92+J93+J94</f>
        <v>35731268.10674448</v>
      </c>
      <c r="K95" s="73">
        <f>K12+K24+K74+K85+K92</f>
        <v>39431519.87335932</v>
      </c>
      <c r="L95" s="81">
        <f>L12+L24+L74+L78+L92+L93+L94</f>
        <v>25521095.52</v>
      </c>
      <c r="M95" s="73">
        <f>M12+M24+M74+M85+M92</f>
        <v>10858368.25</v>
      </c>
      <c r="N95" s="81">
        <f>N12+N24+N74+N78+N92+N93+N94</f>
        <v>37699744.24475123</v>
      </c>
      <c r="O95" s="73">
        <f>O12+O24+O74+O85+O92</f>
        <v>15518380.1107776</v>
      </c>
      <c r="P95" s="81">
        <f>P12+P24+P74+P78+P92+P93+P94</f>
        <v>45337090.17</v>
      </c>
      <c r="Q95" s="73">
        <f>Q12+Q24+Q74+Q85+Q92</f>
        <v>3232764.3</v>
      </c>
      <c r="R95" s="81">
        <f>R12+R24+R74+R78+R92+R93+R94</f>
        <v>15766159.937888192</v>
      </c>
      <c r="S95" s="73">
        <f>S12+S24+S74+S85+S92</f>
        <v>17578701.155216</v>
      </c>
      <c r="T95" s="81">
        <f>T12+T24+T74+T78+T92+T93+T94</f>
        <v>1636073638.334913</v>
      </c>
      <c r="U95" s="73">
        <f>U12+U24+U74+U85+U92</f>
        <v>1472582978.5717745</v>
      </c>
      <c r="V95" s="82"/>
    </row>
    <row r="96" spans="1:22" ht="15">
      <c r="A96" s="83"/>
      <c r="B96" s="84"/>
      <c r="C96" s="27"/>
      <c r="D96" s="27"/>
      <c r="E96" s="27"/>
      <c r="F96" s="27"/>
      <c r="G96" s="27"/>
      <c r="H96" s="27"/>
      <c r="I96" s="27"/>
      <c r="J96" s="27"/>
      <c r="K96" s="27"/>
      <c r="L96" s="27"/>
      <c r="M96" s="27"/>
      <c r="N96" s="27"/>
      <c r="O96" s="27"/>
      <c r="P96" s="27"/>
      <c r="Q96" s="27"/>
      <c r="R96" s="27"/>
      <c r="S96" s="27"/>
      <c r="T96" s="27"/>
      <c r="U96" s="27"/>
      <c r="V96" s="84"/>
    </row>
    <row r="97" spans="1:22" ht="15.75" customHeight="1">
      <c r="A97" s="83"/>
      <c r="B97" s="84"/>
      <c r="C97" s="27"/>
      <c r="D97" s="27"/>
      <c r="E97" s="27"/>
      <c r="F97" s="27"/>
      <c r="G97" s="27"/>
      <c r="H97" s="27"/>
      <c r="I97" s="27"/>
      <c r="J97" s="27"/>
      <c r="K97" s="27"/>
      <c r="L97" s="27"/>
      <c r="M97" s="27"/>
      <c r="N97" s="27"/>
      <c r="O97" s="27"/>
      <c r="P97" s="27"/>
      <c r="Q97" s="27"/>
      <c r="R97" s="27"/>
      <c r="S97" s="27"/>
      <c r="T97" s="27"/>
      <c r="U97" s="27"/>
      <c r="V97" s="27"/>
    </row>
    <row r="98" spans="1:22" ht="15" customHeight="1">
      <c r="A98" s="129" t="s">
        <v>131</v>
      </c>
      <c r="B98" s="129"/>
      <c r="C98" s="23"/>
      <c r="D98" s="23"/>
      <c r="E98" s="104"/>
      <c r="F98" s="13" t="s">
        <v>57</v>
      </c>
      <c r="G98" s="105"/>
      <c r="H98" s="84"/>
      <c r="I98" s="84"/>
      <c r="J98" s="84"/>
      <c r="K98" s="84"/>
      <c r="L98" s="84"/>
      <c r="M98" s="84"/>
      <c r="N98" s="84"/>
      <c r="O98" s="84"/>
      <c r="P98" s="84"/>
      <c r="Q98" s="84"/>
      <c r="R98" s="84"/>
      <c r="S98" s="84"/>
      <c r="T98" s="84"/>
      <c r="U98" s="84"/>
      <c r="V98" s="84"/>
    </row>
    <row r="99" spans="1:22" ht="28.5" customHeight="1">
      <c r="A99" s="127" t="s">
        <v>4</v>
      </c>
      <c r="B99" s="127"/>
      <c r="C99" s="130" t="s">
        <v>0</v>
      </c>
      <c r="D99" s="131"/>
      <c r="E99" s="130" t="s">
        <v>7</v>
      </c>
      <c r="F99" s="131"/>
      <c r="G99" s="100"/>
      <c r="H99" s="84"/>
      <c r="I99" s="84"/>
      <c r="J99" s="84"/>
      <c r="K99" s="84"/>
      <c r="L99" s="84"/>
      <c r="M99" s="84"/>
      <c r="N99" s="84"/>
      <c r="O99" s="84"/>
      <c r="P99" s="84"/>
      <c r="Q99" s="84"/>
      <c r="R99" s="84"/>
      <c r="S99" s="84"/>
      <c r="T99" s="84"/>
      <c r="U99" s="84"/>
      <c r="V99" s="84"/>
    </row>
    <row r="100" spans="1:22" ht="15" customHeight="1">
      <c r="A100" s="132" t="s">
        <v>53</v>
      </c>
      <c r="B100" s="133"/>
      <c r="C100" s="134">
        <f>C101+C105+C108+C109+C110+C116+C122</f>
        <v>1720125937.2606006</v>
      </c>
      <c r="D100" s="135"/>
      <c r="E100" s="134">
        <f>E101+E105+E108+E109+E110+E116+E122</f>
        <v>1593856481.23</v>
      </c>
      <c r="F100" s="135"/>
      <c r="G100" s="101"/>
      <c r="H100" s="84"/>
      <c r="I100" s="84"/>
      <c r="J100" s="84"/>
      <c r="K100" s="84"/>
      <c r="L100" s="84"/>
      <c r="M100" s="84"/>
      <c r="N100" s="84"/>
      <c r="O100" s="84"/>
      <c r="P100" s="84"/>
      <c r="Q100" s="84"/>
      <c r="R100" s="84"/>
      <c r="S100" s="84"/>
      <c r="T100" s="84"/>
      <c r="U100" s="84"/>
      <c r="V100" s="84"/>
    </row>
    <row r="101" spans="1:22" ht="15" customHeight="1">
      <c r="A101" s="136" t="s">
        <v>132</v>
      </c>
      <c r="B101" s="136"/>
      <c r="C101" s="134">
        <f>C102+C103+C104</f>
        <v>1204539747.3300002</v>
      </c>
      <c r="D101" s="135"/>
      <c r="E101" s="134">
        <f>E102+E103+E104</f>
        <v>1279285815.89</v>
      </c>
      <c r="F101" s="135"/>
      <c r="G101" s="101"/>
      <c r="H101" s="84"/>
      <c r="I101" s="84"/>
      <c r="J101" s="84"/>
      <c r="K101" s="84"/>
      <c r="L101" s="84"/>
      <c r="M101" s="84"/>
      <c r="N101" s="84"/>
      <c r="O101" s="84"/>
      <c r="P101" s="84"/>
      <c r="Q101" s="84"/>
      <c r="R101" s="84"/>
      <c r="S101" s="84"/>
      <c r="T101" s="84"/>
      <c r="U101" s="84"/>
      <c r="V101" s="84"/>
    </row>
    <row r="102" spans="1:25" ht="15" customHeight="1">
      <c r="A102" s="137" t="s">
        <v>133</v>
      </c>
      <c r="B102" s="137"/>
      <c r="C102" s="138">
        <v>560818384.8256953</v>
      </c>
      <c r="D102" s="139"/>
      <c r="E102" s="138">
        <v>567545217.79688</v>
      </c>
      <c r="F102" s="139"/>
      <c r="G102" s="102"/>
      <c r="H102" s="84"/>
      <c r="I102" s="84"/>
      <c r="J102" s="84"/>
      <c r="K102" s="84"/>
      <c r="L102" s="84"/>
      <c r="M102" s="84"/>
      <c r="N102" s="84"/>
      <c r="O102" s="85"/>
      <c r="P102" s="84"/>
      <c r="Q102" s="84"/>
      <c r="R102" s="84"/>
      <c r="S102" s="84"/>
      <c r="T102" s="84"/>
      <c r="U102" s="86"/>
      <c r="V102" s="84"/>
      <c r="W102" s="87"/>
      <c r="X102" s="88"/>
      <c r="Y102" s="87"/>
    </row>
    <row r="103" spans="1:22" ht="15" customHeight="1">
      <c r="A103" s="137" t="s">
        <v>134</v>
      </c>
      <c r="B103" s="137"/>
      <c r="C103" s="138">
        <v>551316216.4543048</v>
      </c>
      <c r="D103" s="139"/>
      <c r="E103" s="138">
        <v>620029524.71312</v>
      </c>
      <c r="F103" s="139"/>
      <c r="G103" s="102"/>
      <c r="H103" s="84"/>
      <c r="I103" s="84"/>
      <c r="J103" s="84"/>
      <c r="K103" s="84"/>
      <c r="L103" s="84"/>
      <c r="M103" s="84"/>
      <c r="N103" s="84"/>
      <c r="O103" s="85"/>
      <c r="P103" s="84"/>
      <c r="Q103" s="84"/>
      <c r="R103" s="84"/>
      <c r="S103" s="84"/>
      <c r="T103" s="84"/>
      <c r="U103" s="84"/>
      <c r="V103" s="84"/>
    </row>
    <row r="104" spans="1:22" ht="15" customHeight="1">
      <c r="A104" s="137" t="s">
        <v>135</v>
      </c>
      <c r="B104" s="137"/>
      <c r="C104" s="138">
        <v>92405146.05</v>
      </c>
      <c r="D104" s="139"/>
      <c r="E104" s="138">
        <v>91711073.38000001</v>
      </c>
      <c r="F104" s="139"/>
      <c r="G104" s="102"/>
      <c r="H104" s="56"/>
      <c r="I104" s="56"/>
      <c r="J104" s="56"/>
      <c r="K104" s="56"/>
      <c r="L104" s="56"/>
      <c r="M104" s="56"/>
      <c r="N104" s="56"/>
      <c r="O104" s="84"/>
      <c r="P104" s="84"/>
      <c r="Q104" s="84"/>
      <c r="R104" s="84"/>
      <c r="S104" s="84"/>
      <c r="T104" s="84"/>
      <c r="U104" s="84"/>
      <c r="V104" s="84"/>
    </row>
    <row r="105" spans="1:22" ht="15" customHeight="1">
      <c r="A105" s="136" t="s">
        <v>136</v>
      </c>
      <c r="B105" s="136"/>
      <c r="C105" s="134">
        <f>C106+C107</f>
        <v>32104569.140000004</v>
      </c>
      <c r="D105" s="135"/>
      <c r="E105" s="134">
        <f>E106+E107</f>
        <v>58506611.099999994</v>
      </c>
      <c r="F105" s="135"/>
      <c r="G105" s="101"/>
      <c r="H105" s="84"/>
      <c r="I105" s="84"/>
      <c r="J105" s="84"/>
      <c r="K105" s="84"/>
      <c r="L105" s="84"/>
      <c r="M105" s="84"/>
      <c r="N105" s="84"/>
      <c r="O105" s="84"/>
      <c r="P105" s="84"/>
      <c r="Q105" s="84"/>
      <c r="R105" s="84"/>
      <c r="S105" s="84"/>
      <c r="T105" s="84"/>
      <c r="U105" s="84"/>
      <c r="V105" s="84"/>
    </row>
    <row r="106" spans="1:22" ht="30.75" customHeight="1">
      <c r="A106" s="137" t="s">
        <v>137</v>
      </c>
      <c r="B106" s="137"/>
      <c r="C106" s="138">
        <v>9947088.610000003</v>
      </c>
      <c r="D106" s="139"/>
      <c r="E106" s="138">
        <v>10036539.3</v>
      </c>
      <c r="F106" s="139"/>
      <c r="G106" s="102"/>
      <c r="H106" s="84"/>
      <c r="I106" s="84"/>
      <c r="J106" s="84"/>
      <c r="K106" s="84"/>
      <c r="L106" s="84"/>
      <c r="M106" s="84"/>
      <c r="N106" s="84"/>
      <c r="O106" s="84"/>
      <c r="P106" s="89">
        <f>IF(N106&gt;0,"!!! Pārmērīga kompensācija !!!","")</f>
      </c>
      <c r="Q106" s="84"/>
      <c r="R106" s="84"/>
      <c r="S106" s="84"/>
      <c r="T106" s="84"/>
      <c r="U106" s="84"/>
      <c r="V106" s="84"/>
    </row>
    <row r="107" spans="1:22" ht="28.5" customHeight="1">
      <c r="A107" s="137" t="s">
        <v>138</v>
      </c>
      <c r="B107" s="137"/>
      <c r="C107" s="138">
        <v>22157480.53</v>
      </c>
      <c r="D107" s="139"/>
      <c r="E107" s="138">
        <v>48470071.8</v>
      </c>
      <c r="F107" s="139"/>
      <c r="G107" s="102"/>
      <c r="H107" s="84"/>
      <c r="I107" s="84"/>
      <c r="J107" s="84"/>
      <c r="K107" s="84"/>
      <c r="L107" s="84"/>
      <c r="M107" s="84"/>
      <c r="N107" s="84"/>
      <c r="O107" s="84"/>
      <c r="P107" s="84"/>
      <c r="Q107" s="84"/>
      <c r="R107" s="84"/>
      <c r="S107" s="84"/>
      <c r="T107" s="84"/>
      <c r="U107" s="84"/>
      <c r="V107" s="84"/>
    </row>
    <row r="108" spans="1:22" ht="15" customHeight="1">
      <c r="A108" s="136" t="s">
        <v>62</v>
      </c>
      <c r="B108" s="136"/>
      <c r="C108" s="140">
        <v>134565401.6606</v>
      </c>
      <c r="D108" s="141"/>
      <c r="E108" s="140">
        <v>153875552.97</v>
      </c>
      <c r="F108" s="141"/>
      <c r="G108" s="102"/>
      <c r="H108" s="84"/>
      <c r="I108" s="84"/>
      <c r="J108" s="84"/>
      <c r="K108" s="84"/>
      <c r="L108" s="142"/>
      <c r="M108" s="142"/>
      <c r="N108" s="142"/>
      <c r="O108" s="142"/>
      <c r="P108" s="142"/>
      <c r="Q108" s="142"/>
      <c r="R108" s="142"/>
      <c r="S108" s="142"/>
      <c r="T108" s="142"/>
      <c r="U108" s="84"/>
      <c r="V108" s="84"/>
    </row>
    <row r="109" spans="1:22" ht="15" customHeight="1">
      <c r="A109" s="136" t="s">
        <v>63</v>
      </c>
      <c r="B109" s="136"/>
      <c r="C109" s="140">
        <v>28984825.900000002</v>
      </c>
      <c r="D109" s="141"/>
      <c r="E109" s="134">
        <v>32335974.55</v>
      </c>
      <c r="F109" s="135"/>
      <c r="G109" s="102"/>
      <c r="H109" s="84"/>
      <c r="I109" s="84"/>
      <c r="J109" s="84"/>
      <c r="K109" s="84"/>
      <c r="L109" s="84"/>
      <c r="M109" s="86"/>
      <c r="N109" s="84"/>
      <c r="O109" s="84"/>
      <c r="P109" s="84"/>
      <c r="Q109" s="84"/>
      <c r="R109" s="84"/>
      <c r="S109" s="84"/>
      <c r="T109" s="84"/>
      <c r="U109" s="84"/>
      <c r="V109" s="84"/>
    </row>
    <row r="110" spans="1:22" ht="15" customHeight="1">
      <c r="A110" s="136" t="s">
        <v>139</v>
      </c>
      <c r="B110" s="136"/>
      <c r="C110" s="134">
        <f>C111+C115</f>
        <v>280533488.15999997</v>
      </c>
      <c r="D110" s="135"/>
      <c r="E110" s="134">
        <f>E111+E115</f>
        <v>24888691.55999999</v>
      </c>
      <c r="F110" s="135"/>
      <c r="G110" s="102"/>
      <c r="H110" s="84"/>
      <c r="I110" s="84"/>
      <c r="J110" s="84"/>
      <c r="K110" s="84"/>
      <c r="L110" s="84"/>
      <c r="M110" s="84"/>
      <c r="N110" s="84"/>
      <c r="O110" s="84"/>
      <c r="P110" s="84"/>
      <c r="Q110" s="84"/>
      <c r="R110" s="84"/>
      <c r="S110" s="84"/>
      <c r="T110" s="84"/>
      <c r="U110" s="84"/>
      <c r="V110" s="84"/>
    </row>
    <row r="111" spans="1:22" ht="15" customHeight="1">
      <c r="A111" s="143" t="s">
        <v>140</v>
      </c>
      <c r="B111" s="144"/>
      <c r="C111" s="134">
        <f>SUM(C112:D114)</f>
        <v>280164954.26</v>
      </c>
      <c r="D111" s="135"/>
      <c r="E111" s="134">
        <f>SUM(E112:F114)</f>
        <v>23003650.80999999</v>
      </c>
      <c r="F111" s="135"/>
      <c r="G111" s="101"/>
      <c r="H111" s="84"/>
      <c r="I111" s="84"/>
      <c r="J111" s="84"/>
      <c r="K111" s="84"/>
      <c r="L111" s="84"/>
      <c r="M111" s="84"/>
      <c r="N111" s="84"/>
      <c r="O111" s="84"/>
      <c r="P111" s="84"/>
      <c r="Q111" s="84"/>
      <c r="R111" s="84"/>
      <c r="S111" s="84"/>
      <c r="T111" s="84"/>
      <c r="U111" s="84"/>
      <c r="V111" s="84"/>
    </row>
    <row r="112" spans="1:22" ht="15" customHeight="1">
      <c r="A112" s="145" t="s">
        <v>141</v>
      </c>
      <c r="B112" s="145"/>
      <c r="C112" s="138">
        <v>38415704.589999996</v>
      </c>
      <c r="D112" s="139"/>
      <c r="E112" s="138">
        <v>9437216.780000001</v>
      </c>
      <c r="F112" s="139"/>
      <c r="G112" s="102"/>
      <c r="H112" s="84"/>
      <c r="I112" s="84"/>
      <c r="J112" s="84"/>
      <c r="K112" s="84"/>
      <c r="L112" s="84"/>
      <c r="M112" s="84"/>
      <c r="N112" s="84"/>
      <c r="O112" s="84"/>
      <c r="P112" s="84"/>
      <c r="Q112" s="84"/>
      <c r="R112" s="84"/>
      <c r="S112" s="84"/>
      <c r="T112" s="84"/>
      <c r="U112" s="84"/>
      <c r="V112" s="84"/>
    </row>
    <row r="113" spans="1:22" ht="15" customHeight="1">
      <c r="A113" s="145" t="s">
        <v>142</v>
      </c>
      <c r="B113" s="145"/>
      <c r="C113" s="138">
        <v>28838911.669999998</v>
      </c>
      <c r="D113" s="139"/>
      <c r="E113" s="138">
        <v>12454450.02999999</v>
      </c>
      <c r="F113" s="139"/>
      <c r="G113" s="102"/>
      <c r="H113" s="84"/>
      <c r="I113" s="84"/>
      <c r="J113" s="84"/>
      <c r="K113" s="84"/>
      <c r="L113" s="84"/>
      <c r="M113" s="84"/>
      <c r="N113" s="84"/>
      <c r="O113" s="84"/>
      <c r="P113" s="84"/>
      <c r="Q113" s="84"/>
      <c r="R113" s="84"/>
      <c r="S113" s="84"/>
      <c r="T113" s="84"/>
      <c r="U113" s="84"/>
      <c r="V113" s="84"/>
    </row>
    <row r="114" spans="1:22" ht="15" customHeight="1">
      <c r="A114" s="146" t="s">
        <v>143</v>
      </c>
      <c r="B114" s="146"/>
      <c r="C114" s="138">
        <v>212910338</v>
      </c>
      <c r="D114" s="139"/>
      <c r="E114" s="138">
        <v>1111984</v>
      </c>
      <c r="F114" s="139"/>
      <c r="G114" s="102"/>
      <c r="H114" s="84"/>
      <c r="I114" s="84"/>
      <c r="J114" s="84"/>
      <c r="K114" s="84"/>
      <c r="L114" s="84"/>
      <c r="M114" s="84"/>
      <c r="N114" s="84"/>
      <c r="O114" s="84"/>
      <c r="P114" s="84"/>
      <c r="Q114" s="84"/>
      <c r="R114" s="84"/>
      <c r="S114" s="84"/>
      <c r="T114" s="84"/>
      <c r="U114" s="84"/>
      <c r="V114" s="84"/>
    </row>
    <row r="115" spans="1:22" ht="15" customHeight="1">
      <c r="A115" s="133" t="s">
        <v>144</v>
      </c>
      <c r="B115" s="133"/>
      <c r="C115" s="138">
        <v>368533.9</v>
      </c>
      <c r="D115" s="139"/>
      <c r="E115" s="138">
        <v>1885040.75</v>
      </c>
      <c r="F115" s="139"/>
      <c r="G115" s="102"/>
      <c r="H115" s="84"/>
      <c r="I115" s="84"/>
      <c r="J115" s="84"/>
      <c r="K115" s="84"/>
      <c r="L115" s="84"/>
      <c r="M115" s="84"/>
      <c r="N115" s="84"/>
      <c r="O115" s="84"/>
      <c r="P115" s="84"/>
      <c r="Q115" s="84"/>
      <c r="R115" s="84"/>
      <c r="S115" s="84"/>
      <c r="T115" s="84"/>
      <c r="U115" s="84"/>
      <c r="V115" s="84"/>
    </row>
    <row r="116" spans="1:22" ht="15" customHeight="1">
      <c r="A116" s="136" t="s">
        <v>64</v>
      </c>
      <c r="B116" s="136"/>
      <c r="C116" s="134">
        <f>SUM(C117:D121)</f>
        <v>35191053.4</v>
      </c>
      <c r="D116" s="135"/>
      <c r="E116" s="134">
        <f>SUM(E117:F121)</f>
        <v>42942146.95</v>
      </c>
      <c r="F116" s="135"/>
      <c r="G116" s="102"/>
      <c r="H116" s="84"/>
      <c r="I116" s="84"/>
      <c r="J116" s="84"/>
      <c r="K116" s="84"/>
      <c r="L116" s="84"/>
      <c r="M116" s="84"/>
      <c r="N116" s="84"/>
      <c r="O116" s="84"/>
      <c r="P116" s="84"/>
      <c r="Q116" s="84"/>
      <c r="R116" s="84"/>
      <c r="S116" s="84"/>
      <c r="T116" s="84"/>
      <c r="U116" s="84"/>
      <c r="V116" s="84"/>
    </row>
    <row r="117" spans="1:22" ht="15" customHeight="1">
      <c r="A117" s="133" t="s">
        <v>65</v>
      </c>
      <c r="B117" s="133"/>
      <c r="C117" s="138">
        <v>497050.58</v>
      </c>
      <c r="D117" s="139"/>
      <c r="E117" s="138">
        <v>1114605.4100000001</v>
      </c>
      <c r="F117" s="139"/>
      <c r="G117" s="102"/>
      <c r="H117" s="84"/>
      <c r="I117" s="84"/>
      <c r="J117" s="84"/>
      <c r="K117" s="84"/>
      <c r="L117" s="84"/>
      <c r="M117" s="84"/>
      <c r="N117" s="84"/>
      <c r="O117" s="84"/>
      <c r="P117" s="84"/>
      <c r="Q117" s="84"/>
      <c r="R117" s="84"/>
      <c r="S117" s="84"/>
      <c r="T117" s="84"/>
      <c r="U117" s="84"/>
      <c r="V117" s="84"/>
    </row>
    <row r="118" spans="1:22" ht="15" customHeight="1" hidden="1">
      <c r="A118" s="133" t="s">
        <v>66</v>
      </c>
      <c r="B118" s="133"/>
      <c r="C118" s="138">
        <v>8876</v>
      </c>
      <c r="D118" s="139"/>
      <c r="E118" s="138">
        <v>8876</v>
      </c>
      <c r="F118" s="139"/>
      <c r="G118" s="102"/>
      <c r="H118" s="84"/>
      <c r="I118" s="84"/>
      <c r="J118" s="84"/>
      <c r="K118" s="84"/>
      <c r="L118" s="84"/>
      <c r="M118" s="84"/>
      <c r="N118" s="84"/>
      <c r="O118" s="84"/>
      <c r="P118" s="84"/>
      <c r="Q118" s="84"/>
      <c r="R118" s="84"/>
      <c r="S118" s="84"/>
      <c r="T118" s="84"/>
      <c r="U118" s="84"/>
      <c r="V118" s="84"/>
    </row>
    <row r="119" spans="1:22" ht="15" customHeight="1">
      <c r="A119" s="133" t="s">
        <v>67</v>
      </c>
      <c r="B119" s="133"/>
      <c r="C119" s="138">
        <v>0</v>
      </c>
      <c r="D119" s="139"/>
      <c r="E119" s="138">
        <v>0</v>
      </c>
      <c r="F119" s="139"/>
      <c r="G119" s="102"/>
      <c r="H119" s="84"/>
      <c r="I119" s="84"/>
      <c r="J119" s="84"/>
      <c r="K119" s="84"/>
      <c r="L119" s="84"/>
      <c r="M119" s="84"/>
      <c r="N119" s="84"/>
      <c r="O119" s="84"/>
      <c r="P119" s="84"/>
      <c r="Q119" s="84"/>
      <c r="R119" s="84"/>
      <c r="S119" s="84"/>
      <c r="T119" s="84"/>
      <c r="U119" s="84"/>
      <c r="V119" s="84"/>
    </row>
    <row r="120" spans="1:256" s="3" customFormat="1" ht="15">
      <c r="A120" s="133" t="s">
        <v>145</v>
      </c>
      <c r="B120" s="133"/>
      <c r="C120" s="138">
        <v>0</v>
      </c>
      <c r="D120" s="139"/>
      <c r="E120" s="138">
        <v>40694</v>
      </c>
      <c r="F120" s="139"/>
      <c r="G120" s="102"/>
      <c r="H120" s="84"/>
      <c r="I120" s="84"/>
      <c r="J120" s="84"/>
      <c r="K120" s="84"/>
      <c r="L120" s="84"/>
      <c r="M120" s="84"/>
      <c r="N120" s="84"/>
      <c r="O120" s="84"/>
      <c r="P120" s="84"/>
      <c r="Q120" s="84"/>
      <c r="R120" s="84"/>
      <c r="S120" s="84"/>
      <c r="T120" s="84"/>
      <c r="U120" s="84"/>
      <c r="V120" s="84"/>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3" customFormat="1" ht="15">
      <c r="A121" s="147" t="s">
        <v>188</v>
      </c>
      <c r="B121" s="147"/>
      <c r="C121" s="138">
        <v>34685126.82</v>
      </c>
      <c r="D121" s="139"/>
      <c r="E121" s="138">
        <v>41777971.54000001</v>
      </c>
      <c r="F121" s="139"/>
      <c r="G121" s="102"/>
      <c r="H121" s="84"/>
      <c r="I121" s="84"/>
      <c r="J121" s="84"/>
      <c r="K121" s="84"/>
      <c r="L121" s="84"/>
      <c r="M121" s="84"/>
      <c r="N121" s="84"/>
      <c r="O121" s="84"/>
      <c r="P121" s="84"/>
      <c r="Q121" s="84"/>
      <c r="R121" s="84"/>
      <c r="S121" s="84"/>
      <c r="T121" s="84"/>
      <c r="U121" s="84"/>
      <c r="V121" s="84"/>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2" ht="15">
      <c r="A122" s="136" t="s">
        <v>69</v>
      </c>
      <c r="B122" s="136"/>
      <c r="C122" s="134">
        <v>4206851.67</v>
      </c>
      <c r="D122" s="135"/>
      <c r="E122" s="134">
        <v>2021688.21</v>
      </c>
      <c r="F122" s="135"/>
      <c r="G122" s="101"/>
      <c r="H122" s="84"/>
      <c r="I122" s="84"/>
      <c r="J122" s="84"/>
      <c r="K122" s="84"/>
      <c r="L122" s="84"/>
      <c r="M122" s="84"/>
      <c r="N122" s="84"/>
      <c r="O122" s="84"/>
      <c r="P122" s="84"/>
      <c r="Q122" s="84"/>
      <c r="R122" s="84"/>
      <c r="S122" s="84"/>
      <c r="T122" s="84"/>
      <c r="U122" s="84"/>
      <c r="V122" s="84"/>
    </row>
    <row r="123" spans="1:22" ht="15" hidden="1">
      <c r="A123" s="148" t="s">
        <v>146</v>
      </c>
      <c r="B123" s="149"/>
      <c r="C123" s="138"/>
      <c r="D123" s="139"/>
      <c r="E123" s="138"/>
      <c r="F123" s="139"/>
      <c r="G123" s="102"/>
      <c r="H123" s="84"/>
      <c r="I123" s="84"/>
      <c r="J123" s="84"/>
      <c r="K123" s="84"/>
      <c r="L123" s="84"/>
      <c r="M123" s="84"/>
      <c r="N123" s="84"/>
      <c r="O123" s="84"/>
      <c r="P123" s="84"/>
      <c r="Q123" s="84"/>
      <c r="R123" s="84"/>
      <c r="S123" s="84"/>
      <c r="T123" s="84"/>
      <c r="U123" s="84"/>
      <c r="V123" s="84"/>
    </row>
    <row r="124" spans="1:22" ht="15" hidden="1">
      <c r="A124" s="148" t="s">
        <v>147</v>
      </c>
      <c r="B124" s="149"/>
      <c r="C124" s="138"/>
      <c r="D124" s="139"/>
      <c r="E124" s="138"/>
      <c r="F124" s="139"/>
      <c r="G124" s="102"/>
      <c r="H124" s="84"/>
      <c r="I124" s="84"/>
      <c r="J124" s="84"/>
      <c r="K124" s="84"/>
      <c r="L124" s="84"/>
      <c r="M124" s="84"/>
      <c r="N124" s="84"/>
      <c r="O124" s="84"/>
      <c r="P124" s="84"/>
      <c r="Q124" s="84"/>
      <c r="R124" s="84"/>
      <c r="S124" s="84"/>
      <c r="T124" s="84"/>
      <c r="U124" s="84"/>
      <c r="V124" s="84"/>
    </row>
    <row r="125" spans="1:22" ht="15" hidden="1">
      <c r="A125" s="148" t="s">
        <v>148</v>
      </c>
      <c r="B125" s="149"/>
      <c r="C125" s="138"/>
      <c r="D125" s="139"/>
      <c r="E125" s="138"/>
      <c r="F125" s="139"/>
      <c r="G125" s="102"/>
      <c r="H125" s="84"/>
      <c r="I125" s="84"/>
      <c r="J125" s="84"/>
      <c r="K125" s="84"/>
      <c r="L125" s="84"/>
      <c r="M125" s="84"/>
      <c r="N125" s="84"/>
      <c r="O125" s="84"/>
      <c r="P125" s="84"/>
      <c r="Q125" s="84"/>
      <c r="R125" s="84"/>
      <c r="S125" s="84"/>
      <c r="T125" s="84"/>
      <c r="U125" s="84"/>
      <c r="V125" s="84"/>
    </row>
    <row r="126" spans="1:22" ht="15" hidden="1">
      <c r="A126" s="147" t="s">
        <v>149</v>
      </c>
      <c r="B126" s="147"/>
      <c r="C126" s="138"/>
      <c r="D126" s="139"/>
      <c r="E126" s="138"/>
      <c r="F126" s="139"/>
      <c r="G126" s="102"/>
      <c r="H126" s="84"/>
      <c r="I126" s="84"/>
      <c r="J126" s="84"/>
      <c r="K126" s="84"/>
      <c r="L126" s="84"/>
      <c r="M126" s="84"/>
      <c r="N126" s="84"/>
      <c r="O126" s="84"/>
      <c r="P126" s="84"/>
      <c r="Q126" s="84"/>
      <c r="R126" s="84"/>
      <c r="S126" s="84"/>
      <c r="T126" s="84"/>
      <c r="U126" s="84"/>
      <c r="V126" s="84"/>
    </row>
    <row r="127" spans="1:22" ht="15" hidden="1">
      <c r="A127" s="147" t="s">
        <v>150</v>
      </c>
      <c r="B127" s="147"/>
      <c r="C127" s="138"/>
      <c r="D127" s="139"/>
      <c r="E127" s="138"/>
      <c r="F127" s="139"/>
      <c r="G127" s="102"/>
      <c r="H127" s="84"/>
      <c r="I127" s="84"/>
      <c r="J127" s="84"/>
      <c r="K127" s="84"/>
      <c r="L127" s="84"/>
      <c r="M127" s="84"/>
      <c r="N127" s="84"/>
      <c r="O127" s="84"/>
      <c r="P127" s="84"/>
      <c r="Q127" s="84"/>
      <c r="R127" s="84"/>
      <c r="S127" s="84"/>
      <c r="T127" s="84"/>
      <c r="U127" s="84"/>
      <c r="V127" s="84"/>
    </row>
    <row r="128" spans="1:22" ht="15" hidden="1">
      <c r="A128" s="10"/>
      <c r="B128" s="10"/>
      <c r="C128" s="82"/>
      <c r="D128" s="82"/>
      <c r="E128" s="82"/>
      <c r="F128" s="82"/>
      <c r="G128" s="82"/>
      <c r="H128" s="84"/>
      <c r="I128" s="84"/>
      <c r="J128" s="84"/>
      <c r="K128" s="84"/>
      <c r="L128" s="84"/>
      <c r="M128" s="84"/>
      <c r="N128" s="84"/>
      <c r="O128" s="84"/>
      <c r="P128" s="84"/>
      <c r="Q128" s="84"/>
      <c r="R128" s="84"/>
      <c r="S128" s="84"/>
      <c r="T128" s="84"/>
      <c r="U128" s="84"/>
      <c r="V128" s="84"/>
    </row>
    <row r="129" spans="1:22" ht="15" hidden="1">
      <c r="A129" s="150" t="s">
        <v>151</v>
      </c>
      <c r="B129" s="150"/>
      <c r="C129" s="150"/>
      <c r="D129" s="150"/>
      <c r="E129" s="150"/>
      <c r="F129" s="151" t="s">
        <v>152</v>
      </c>
      <c r="G129" s="152"/>
      <c r="H129" s="152"/>
      <c r="I129" s="152"/>
      <c r="J129" s="152"/>
      <c r="K129" s="152"/>
      <c r="L129" s="153"/>
      <c r="M129" s="84"/>
      <c r="N129" s="84"/>
      <c r="O129" s="84"/>
      <c r="P129" s="84"/>
      <c r="Q129" s="84"/>
      <c r="R129" s="84"/>
      <c r="S129" s="84"/>
      <c r="T129" s="84"/>
      <c r="U129" s="84"/>
      <c r="V129" s="7"/>
    </row>
    <row r="130" spans="1:22" ht="15" hidden="1">
      <c r="A130" s="150" t="s">
        <v>153</v>
      </c>
      <c r="B130" s="150"/>
      <c r="C130" s="150" t="s">
        <v>7</v>
      </c>
      <c r="D130" s="150"/>
      <c r="E130" s="150"/>
      <c r="F130" s="151" t="s">
        <v>154</v>
      </c>
      <c r="G130" s="152"/>
      <c r="H130" s="152"/>
      <c r="I130" s="153"/>
      <c r="J130" s="151" t="s">
        <v>155</v>
      </c>
      <c r="K130" s="152"/>
      <c r="L130" s="153"/>
      <c r="M130" s="84"/>
      <c r="N130" s="84"/>
      <c r="O130" s="84"/>
      <c r="P130" s="84"/>
      <c r="Q130" s="84"/>
      <c r="R130" s="84"/>
      <c r="S130" s="84"/>
      <c r="T130" s="84"/>
      <c r="U130" s="84"/>
      <c r="V130" s="7"/>
    </row>
    <row r="131" spans="1:22" ht="15" hidden="1">
      <c r="A131" s="154" t="s">
        <v>156</v>
      </c>
      <c r="B131" s="154"/>
      <c r="C131" s="155" t="e">
        <f>SUM(C132:E142)</f>
        <v>#REF!</v>
      </c>
      <c r="D131" s="155"/>
      <c r="E131" s="155"/>
      <c r="F131" s="156" t="s">
        <v>156</v>
      </c>
      <c r="G131" s="157"/>
      <c r="H131" s="157"/>
      <c r="I131" s="158"/>
      <c r="J131" s="159">
        <f>SUM(J132:L142)</f>
        <v>0</v>
      </c>
      <c r="K131" s="160"/>
      <c r="L131" s="161"/>
      <c r="M131" s="84"/>
      <c r="N131" s="84"/>
      <c r="O131" s="84"/>
      <c r="P131" s="84"/>
      <c r="Q131" s="84"/>
      <c r="R131" s="84"/>
      <c r="S131" s="84"/>
      <c r="T131" s="84"/>
      <c r="U131" s="84"/>
      <c r="V131" s="7"/>
    </row>
    <row r="132" spans="1:22" ht="15" hidden="1">
      <c r="A132" s="162" t="s">
        <v>169</v>
      </c>
      <c r="B132" s="162"/>
      <c r="C132" s="163"/>
      <c r="D132" s="163"/>
      <c r="E132" s="163"/>
      <c r="F132" s="163" t="s">
        <v>170</v>
      </c>
      <c r="G132" s="163"/>
      <c r="H132" s="163"/>
      <c r="I132" s="163"/>
      <c r="J132" s="163"/>
      <c r="K132" s="163"/>
      <c r="L132" s="163"/>
      <c r="M132" s="84"/>
      <c r="N132" s="84"/>
      <c r="O132" s="84"/>
      <c r="P132" s="84"/>
      <c r="Q132" s="84"/>
      <c r="R132" s="84"/>
      <c r="S132" s="84"/>
      <c r="T132" s="84"/>
      <c r="U132" s="84"/>
      <c r="V132" s="7"/>
    </row>
    <row r="133" spans="1:22" ht="15" hidden="1">
      <c r="A133" s="162" t="s">
        <v>171</v>
      </c>
      <c r="B133" s="162"/>
      <c r="C133" s="163"/>
      <c r="D133" s="163"/>
      <c r="E133" s="163"/>
      <c r="F133" s="163" t="s">
        <v>172</v>
      </c>
      <c r="G133" s="163"/>
      <c r="H133" s="163"/>
      <c r="I133" s="163"/>
      <c r="J133" s="163"/>
      <c r="K133" s="163"/>
      <c r="L133" s="163"/>
      <c r="M133" s="84"/>
      <c r="N133" s="84"/>
      <c r="O133" s="84"/>
      <c r="P133" s="84"/>
      <c r="Q133" s="84"/>
      <c r="R133" s="84"/>
      <c r="S133" s="84"/>
      <c r="T133" s="84"/>
      <c r="U133" s="84"/>
      <c r="V133" s="7"/>
    </row>
    <row r="134" spans="1:22" ht="15" hidden="1">
      <c r="A134" s="162" t="s">
        <v>173</v>
      </c>
      <c r="B134" s="162"/>
      <c r="C134" s="163"/>
      <c r="D134" s="163"/>
      <c r="E134" s="163"/>
      <c r="F134" s="163" t="s">
        <v>174</v>
      </c>
      <c r="G134" s="163"/>
      <c r="H134" s="163"/>
      <c r="I134" s="163"/>
      <c r="J134" s="163"/>
      <c r="K134" s="163"/>
      <c r="L134" s="163"/>
      <c r="M134" s="84"/>
      <c r="N134" s="84"/>
      <c r="O134" s="84"/>
      <c r="P134" s="84"/>
      <c r="Q134" s="84"/>
      <c r="R134" s="84"/>
      <c r="S134" s="84"/>
      <c r="T134" s="84"/>
      <c r="U134" s="84"/>
      <c r="V134" s="7"/>
    </row>
    <row r="135" spans="1:22" ht="15" hidden="1">
      <c r="A135" s="162" t="s">
        <v>168</v>
      </c>
      <c r="B135" s="162"/>
      <c r="C135" s="163"/>
      <c r="D135" s="163"/>
      <c r="E135" s="163"/>
      <c r="F135" s="163" t="s">
        <v>175</v>
      </c>
      <c r="G135" s="163"/>
      <c r="H135" s="163"/>
      <c r="I135" s="163"/>
      <c r="J135" s="163"/>
      <c r="K135" s="163"/>
      <c r="L135" s="163"/>
      <c r="M135" s="84"/>
      <c r="N135" s="84"/>
      <c r="O135" s="84"/>
      <c r="P135" s="84"/>
      <c r="Q135" s="84"/>
      <c r="R135" s="84"/>
      <c r="S135" s="84"/>
      <c r="T135" s="84"/>
      <c r="U135" s="84"/>
      <c r="V135" s="7"/>
    </row>
    <row r="136" spans="1:22" ht="15" hidden="1">
      <c r="A136" s="162" t="s">
        <v>176</v>
      </c>
      <c r="B136" s="162"/>
      <c r="C136" s="163"/>
      <c r="D136" s="163"/>
      <c r="E136" s="163"/>
      <c r="F136" s="163" t="s">
        <v>177</v>
      </c>
      <c r="G136" s="163"/>
      <c r="H136" s="163"/>
      <c r="I136" s="163"/>
      <c r="J136" s="163"/>
      <c r="K136" s="163"/>
      <c r="L136" s="163"/>
      <c r="M136" s="84"/>
      <c r="N136" s="84"/>
      <c r="O136" s="84"/>
      <c r="P136" s="84"/>
      <c r="Q136" s="84"/>
      <c r="R136" s="84"/>
      <c r="S136" s="84"/>
      <c r="T136" s="84"/>
      <c r="U136" s="84"/>
      <c r="V136" s="7"/>
    </row>
    <row r="137" spans="1:22" ht="15" hidden="1">
      <c r="A137" s="162" t="s">
        <v>178</v>
      </c>
      <c r="B137" s="162"/>
      <c r="C137" s="163"/>
      <c r="D137" s="163"/>
      <c r="E137" s="163"/>
      <c r="F137" s="163" t="s">
        <v>179</v>
      </c>
      <c r="G137" s="163"/>
      <c r="H137" s="163"/>
      <c r="I137" s="163"/>
      <c r="J137" s="163"/>
      <c r="K137" s="163"/>
      <c r="L137" s="163"/>
      <c r="M137" s="84"/>
      <c r="N137" s="84"/>
      <c r="O137" s="84"/>
      <c r="P137" s="84"/>
      <c r="Q137" s="84"/>
      <c r="R137" s="84"/>
      <c r="S137" s="84"/>
      <c r="T137" s="84"/>
      <c r="U137" s="84"/>
      <c r="V137" s="7"/>
    </row>
    <row r="138" spans="1:22" ht="15" hidden="1">
      <c r="A138" s="162" t="s">
        <v>180</v>
      </c>
      <c r="B138" s="162"/>
      <c r="C138" s="163"/>
      <c r="D138" s="163"/>
      <c r="E138" s="163"/>
      <c r="F138" s="163" t="s">
        <v>181</v>
      </c>
      <c r="G138" s="163"/>
      <c r="H138" s="163"/>
      <c r="I138" s="163"/>
      <c r="J138" s="163"/>
      <c r="K138" s="163"/>
      <c r="L138" s="163"/>
      <c r="M138" s="84"/>
      <c r="N138" s="84"/>
      <c r="O138" s="84"/>
      <c r="P138" s="84"/>
      <c r="Q138" s="84"/>
      <c r="R138" s="84"/>
      <c r="S138" s="84"/>
      <c r="T138" s="84"/>
      <c r="U138" s="84"/>
      <c r="V138" s="7"/>
    </row>
    <row r="139" spans="1:22" ht="15" hidden="1">
      <c r="A139" s="162" t="s">
        <v>182</v>
      </c>
      <c r="B139" s="162"/>
      <c r="C139" s="163"/>
      <c r="D139" s="163"/>
      <c r="E139" s="163"/>
      <c r="F139" s="163" t="s">
        <v>183</v>
      </c>
      <c r="G139" s="163"/>
      <c r="H139" s="163"/>
      <c r="I139" s="163"/>
      <c r="J139" s="163"/>
      <c r="K139" s="163"/>
      <c r="L139" s="163"/>
      <c r="M139" s="84"/>
      <c r="N139" s="84"/>
      <c r="O139" s="84"/>
      <c r="P139" s="84"/>
      <c r="Q139" s="84"/>
      <c r="R139" s="84"/>
      <c r="S139" s="84"/>
      <c r="T139" s="84"/>
      <c r="U139" s="84"/>
      <c r="V139" s="7"/>
    </row>
    <row r="140" spans="1:22" ht="15" hidden="1">
      <c r="A140" s="162" t="s">
        <v>184</v>
      </c>
      <c r="B140" s="162"/>
      <c r="C140" s="163"/>
      <c r="D140" s="163"/>
      <c r="E140" s="163"/>
      <c r="F140" s="163" t="s">
        <v>185</v>
      </c>
      <c r="G140" s="163"/>
      <c r="H140" s="163"/>
      <c r="I140" s="163"/>
      <c r="J140" s="163"/>
      <c r="K140" s="163"/>
      <c r="L140" s="163"/>
      <c r="M140" s="84"/>
      <c r="N140" s="84"/>
      <c r="O140" s="84"/>
      <c r="P140" s="84"/>
      <c r="Q140" s="84"/>
      <c r="R140" s="84"/>
      <c r="S140" s="84"/>
      <c r="T140" s="84"/>
      <c r="U140" s="84"/>
      <c r="V140" s="7"/>
    </row>
    <row r="141" spans="1:22" ht="15" hidden="1">
      <c r="A141" s="162" t="s">
        <v>185</v>
      </c>
      <c r="B141" s="162"/>
      <c r="C141" s="163" t="e">
        <f>'[1]Jaunzeme'!C144+'[1]Limbaha'!C144+'[1]Vildnere'!C144+'[1]Podēna'!C144</f>
        <v>#REF!</v>
      </c>
      <c r="D141" s="163"/>
      <c r="E141" s="163"/>
      <c r="F141" s="163" t="s">
        <v>186</v>
      </c>
      <c r="G141" s="163"/>
      <c r="H141" s="163"/>
      <c r="I141" s="163"/>
      <c r="J141" s="163"/>
      <c r="K141" s="163"/>
      <c r="L141" s="163"/>
      <c r="M141" s="84"/>
      <c r="N141" s="84"/>
      <c r="O141" s="84"/>
      <c r="P141" s="84"/>
      <c r="Q141" s="84"/>
      <c r="R141" s="84"/>
      <c r="S141" s="84"/>
      <c r="T141" s="84"/>
      <c r="U141" s="84"/>
      <c r="V141" s="7"/>
    </row>
    <row r="142" spans="1:23" ht="15" hidden="1">
      <c r="A142" s="58"/>
      <c r="B142" s="58"/>
      <c r="C142" s="58"/>
      <c r="D142" s="58"/>
      <c r="E142" s="58"/>
      <c r="F142" s="58"/>
      <c r="G142" s="58"/>
      <c r="H142" s="58"/>
      <c r="I142" s="58"/>
      <c r="J142" s="58"/>
      <c r="K142" s="58"/>
      <c r="L142" s="58"/>
      <c r="M142" s="58"/>
      <c r="N142" s="58"/>
      <c r="O142" s="58"/>
      <c r="P142" s="58"/>
      <c r="Q142" s="58"/>
      <c r="R142" s="58"/>
      <c r="S142" s="58"/>
      <c r="T142" s="58"/>
      <c r="U142" s="58"/>
      <c r="V142" s="58"/>
      <c r="W142" s="58"/>
    </row>
    <row r="143" spans="1:23" ht="15" hidden="1">
      <c r="A143" s="90" t="s">
        <v>157</v>
      </c>
      <c r="B143" s="90"/>
      <c r="C143" s="91"/>
      <c r="D143" s="91"/>
      <c r="E143" s="91"/>
      <c r="F143" s="91"/>
      <c r="G143" s="91"/>
      <c r="H143" s="91"/>
      <c r="I143" s="91"/>
      <c r="J143" s="91"/>
      <c r="K143" s="91"/>
      <c r="L143" s="91"/>
      <c r="M143" s="91"/>
      <c r="N143" s="91"/>
      <c r="O143" s="91"/>
      <c r="P143" s="91"/>
      <c r="Q143" s="91"/>
      <c r="R143" s="91"/>
      <c r="S143" s="91"/>
      <c r="T143" s="91"/>
      <c r="U143" s="91"/>
      <c r="V143" s="91"/>
      <c r="W143" s="91"/>
    </row>
    <row r="144" spans="1:23" ht="15" hidden="1">
      <c r="A144" s="164" t="s">
        <v>158</v>
      </c>
      <c r="B144" s="164"/>
      <c r="C144" s="164"/>
      <c r="D144" s="164"/>
      <c r="E144" s="164"/>
      <c r="F144" s="164"/>
      <c r="G144" s="164"/>
      <c r="H144" s="164"/>
      <c r="I144" s="164"/>
      <c r="J144" s="164"/>
      <c r="K144" s="164"/>
      <c r="L144" s="164"/>
      <c r="M144" s="164"/>
      <c r="N144" s="164"/>
      <c r="O144" s="164"/>
      <c r="P144" s="164"/>
      <c r="Q144" s="164"/>
      <c r="R144" s="164"/>
      <c r="S144" s="164"/>
      <c r="T144" s="164"/>
      <c r="U144" s="164"/>
      <c r="V144" s="91"/>
      <c r="W144" s="91"/>
    </row>
    <row r="145" spans="1:23" ht="15" hidden="1">
      <c r="A145" s="165" t="s">
        <v>159</v>
      </c>
      <c r="B145" s="166"/>
      <c r="C145" s="166"/>
      <c r="D145" s="166"/>
      <c r="E145" s="166"/>
      <c r="F145" s="166"/>
      <c r="G145" s="166"/>
      <c r="H145" s="166"/>
      <c r="I145" s="166"/>
      <c r="J145" s="166"/>
      <c r="K145" s="166"/>
      <c r="L145" s="166"/>
      <c r="M145" s="166"/>
      <c r="N145" s="166"/>
      <c r="O145" s="166"/>
      <c r="P145" s="166"/>
      <c r="Q145" s="166"/>
      <c r="R145" s="166"/>
      <c r="S145" s="166"/>
      <c r="T145" s="166"/>
      <c r="U145" s="166"/>
      <c r="V145" s="58"/>
      <c r="W145" s="91"/>
    </row>
    <row r="146" spans="1:22" ht="15" hidden="1">
      <c r="A146" s="164" t="s">
        <v>160</v>
      </c>
      <c r="B146" s="170"/>
      <c r="C146" s="170"/>
      <c r="D146" s="170"/>
      <c r="E146" s="170"/>
      <c r="F146" s="170"/>
      <c r="G146" s="170"/>
      <c r="H146" s="170"/>
      <c r="I146" s="170"/>
      <c r="J146" s="170"/>
      <c r="K146" s="170"/>
      <c r="L146" s="170"/>
      <c r="M146" s="170"/>
      <c r="N146" s="170"/>
      <c r="O146" s="170"/>
      <c r="P146" s="170"/>
      <c r="Q146" s="170"/>
      <c r="R146" s="170"/>
      <c r="S146" s="170"/>
      <c r="T146" s="170"/>
      <c r="U146" s="170"/>
      <c r="V146" s="58"/>
    </row>
    <row r="147" spans="1:256" ht="15" hidden="1">
      <c r="A147" s="171" t="s">
        <v>161</v>
      </c>
      <c r="B147" s="171"/>
      <c r="C147" s="171"/>
      <c r="D147" s="171"/>
      <c r="E147" s="171"/>
      <c r="F147" s="171"/>
      <c r="G147" s="171"/>
      <c r="H147" s="171"/>
      <c r="I147" s="171"/>
      <c r="J147" s="171"/>
      <c r="K147" s="171"/>
      <c r="L147" s="171"/>
      <c r="M147" s="171"/>
      <c r="N147" s="171"/>
      <c r="O147" s="171"/>
      <c r="P147" s="171"/>
      <c r="Q147" s="171"/>
      <c r="R147" s="171"/>
      <c r="S147" s="171"/>
      <c r="T147" s="171"/>
      <c r="U147" s="171"/>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c r="IR147" s="32"/>
      <c r="IS147" s="32"/>
      <c r="IT147" s="32"/>
      <c r="IU147" s="32"/>
      <c r="IV147" s="32"/>
    </row>
    <row r="148" spans="1:21" ht="15" hidden="1">
      <c r="A148" s="164" t="s">
        <v>162</v>
      </c>
      <c r="B148" s="164"/>
      <c r="C148" s="164"/>
      <c r="D148" s="164"/>
      <c r="E148" s="164"/>
      <c r="F148" s="164"/>
      <c r="G148" s="164"/>
      <c r="H148" s="164"/>
      <c r="I148" s="164"/>
      <c r="J148" s="164"/>
      <c r="K148" s="164"/>
      <c r="L148" s="164"/>
      <c r="M148" s="164"/>
      <c r="N148" s="164"/>
      <c r="O148" s="164"/>
      <c r="P148" s="164"/>
      <c r="Q148" s="164"/>
      <c r="R148" s="164"/>
      <c r="S148" s="164"/>
      <c r="T148" s="164"/>
      <c r="U148" s="164"/>
    </row>
    <row r="149" ht="15" hidden="1"/>
    <row r="150" spans="1:23" ht="15" hidden="1">
      <c r="A150" s="172" t="s">
        <v>163</v>
      </c>
      <c r="B150" s="172"/>
      <c r="C150" s="172"/>
      <c r="D150" s="172"/>
      <c r="E150" s="92"/>
      <c r="F150" s="92"/>
      <c r="G150" s="92"/>
      <c r="H150" s="58"/>
      <c r="I150" s="58"/>
      <c r="J150" s="58"/>
      <c r="K150" s="58"/>
      <c r="L150" s="58"/>
      <c r="M150" s="58"/>
      <c r="N150" s="58"/>
      <c r="O150" s="58"/>
      <c r="P150" s="58"/>
      <c r="Q150" s="58"/>
      <c r="R150" s="58"/>
      <c r="S150" s="58"/>
      <c r="T150" s="58"/>
      <c r="U150" s="58"/>
      <c r="V150" s="58"/>
      <c r="W150" s="58"/>
    </row>
    <row r="151" spans="1:23" ht="15" hidden="1">
      <c r="A151" s="92"/>
      <c r="B151" s="167" t="s">
        <v>164</v>
      </c>
      <c r="C151" s="168"/>
      <c r="D151" s="168"/>
      <c r="E151" s="168"/>
      <c r="F151" s="168"/>
      <c r="G151" s="95"/>
      <c r="H151" s="58"/>
      <c r="I151" s="58"/>
      <c r="J151" s="58"/>
      <c r="K151" s="58"/>
      <c r="L151" s="58"/>
      <c r="M151" s="58"/>
      <c r="N151" s="58"/>
      <c r="O151" s="58"/>
      <c r="P151" s="58"/>
      <c r="Q151" s="58"/>
      <c r="R151" s="58"/>
      <c r="S151" s="58"/>
      <c r="T151" s="58"/>
      <c r="U151" s="58"/>
      <c r="V151" s="58"/>
      <c r="W151" s="58"/>
    </row>
    <row r="152" spans="1:23" ht="15" hidden="1">
      <c r="A152" s="172" t="s">
        <v>165</v>
      </c>
      <c r="B152" s="172"/>
      <c r="C152" s="172"/>
      <c r="D152" s="172"/>
      <c r="E152" s="172"/>
      <c r="F152" s="172"/>
      <c r="G152" s="92"/>
      <c r="H152" s="58"/>
      <c r="I152" s="58"/>
      <c r="J152" s="58"/>
      <c r="K152" s="58"/>
      <c r="L152" s="58"/>
      <c r="M152" s="58"/>
      <c r="N152" s="58"/>
      <c r="O152" s="58"/>
      <c r="P152" s="58"/>
      <c r="Q152" s="58"/>
      <c r="R152" s="58"/>
      <c r="S152" s="58"/>
      <c r="T152" s="58"/>
      <c r="U152" s="58"/>
      <c r="V152" s="58"/>
      <c r="W152" s="58"/>
    </row>
    <row r="153" spans="1:23" ht="15" hidden="1">
      <c r="A153" s="92" t="s">
        <v>166</v>
      </c>
      <c r="B153" s="167" t="s">
        <v>164</v>
      </c>
      <c r="C153" s="168"/>
      <c r="D153" s="168"/>
      <c r="E153" s="168"/>
      <c r="F153" s="168"/>
      <c r="G153" s="95"/>
      <c r="H153" s="58"/>
      <c r="I153" s="58"/>
      <c r="J153" s="58"/>
      <c r="K153" s="58"/>
      <c r="L153" s="58"/>
      <c r="M153" s="58"/>
      <c r="N153" s="58"/>
      <c r="O153" s="58"/>
      <c r="P153" s="58"/>
      <c r="Q153" s="58"/>
      <c r="R153" s="58"/>
      <c r="S153" s="58"/>
      <c r="T153" s="58"/>
      <c r="U153" s="58"/>
      <c r="V153" s="58"/>
      <c r="W153" s="58"/>
    </row>
    <row r="154" ht="15" hidden="1"/>
    <row r="155" spans="1:23" ht="15" hidden="1">
      <c r="A155" s="169" t="s">
        <v>167</v>
      </c>
      <c r="B155" s="170"/>
      <c r="C155" s="170"/>
      <c r="D155" s="170"/>
      <c r="E155" s="170"/>
      <c r="F155" s="170"/>
      <c r="G155" s="170"/>
      <c r="H155" s="170"/>
      <c r="I155" s="170"/>
      <c r="J155" s="170"/>
      <c r="K155" s="170"/>
      <c r="L155" s="170"/>
      <c r="M155" s="170"/>
      <c r="N155" s="170"/>
      <c r="O155" s="170"/>
      <c r="P155" s="170"/>
      <c r="Q155" s="170"/>
      <c r="R155" s="170"/>
      <c r="S155" s="170"/>
      <c r="T155" s="170"/>
      <c r="U155" s="170"/>
      <c r="V155" s="58"/>
      <c r="W155" s="91"/>
    </row>
  </sheetData>
  <sheetProtection/>
  <mergeCells count="175">
    <mergeCell ref="A1:U1"/>
    <mergeCell ref="N6:O6"/>
    <mergeCell ref="P6:Q6"/>
    <mergeCell ref="R6:S6"/>
    <mergeCell ref="A7:A10"/>
    <mergeCell ref="B7:B9"/>
    <mergeCell ref="C7:I7"/>
    <mergeCell ref="J7:K8"/>
    <mergeCell ref="L7:Q7"/>
    <mergeCell ref="R7:S8"/>
    <mergeCell ref="J10:K10"/>
    <mergeCell ref="L10:M10"/>
    <mergeCell ref="N10:O10"/>
    <mergeCell ref="T7:U8"/>
    <mergeCell ref="C8:D8"/>
    <mergeCell ref="E8:F8"/>
    <mergeCell ref="H8:I8"/>
    <mergeCell ref="L8:M8"/>
    <mergeCell ref="N8:O8"/>
    <mergeCell ref="P8:Q8"/>
    <mergeCell ref="P10:Q10"/>
    <mergeCell ref="R10:S10"/>
    <mergeCell ref="T10:U10"/>
    <mergeCell ref="A98:B98"/>
    <mergeCell ref="A99:B99"/>
    <mergeCell ref="C99:D99"/>
    <mergeCell ref="E99:F99"/>
    <mergeCell ref="C10:D10"/>
    <mergeCell ref="E10:F10"/>
    <mergeCell ref="H10:I10"/>
    <mergeCell ref="A100:B100"/>
    <mergeCell ref="C100:D100"/>
    <mergeCell ref="E100:F100"/>
    <mergeCell ref="A101:B101"/>
    <mergeCell ref="C101:D101"/>
    <mergeCell ref="E101:F101"/>
    <mergeCell ref="A102:B102"/>
    <mergeCell ref="C102:D102"/>
    <mergeCell ref="E102:F102"/>
    <mergeCell ref="A103:B103"/>
    <mergeCell ref="C103:D103"/>
    <mergeCell ref="E103:F103"/>
    <mergeCell ref="A104:B104"/>
    <mergeCell ref="C104:D104"/>
    <mergeCell ref="E104:F104"/>
    <mergeCell ref="A105:B105"/>
    <mergeCell ref="C105:D105"/>
    <mergeCell ref="E105:F105"/>
    <mergeCell ref="A106:B106"/>
    <mergeCell ref="C106:D106"/>
    <mergeCell ref="E106:F106"/>
    <mergeCell ref="A107:B107"/>
    <mergeCell ref="C107:D107"/>
    <mergeCell ref="E107:F107"/>
    <mergeCell ref="A108:B108"/>
    <mergeCell ref="C108:D108"/>
    <mergeCell ref="E108:F108"/>
    <mergeCell ref="L108:T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17:B117"/>
    <mergeCell ref="C117:D117"/>
    <mergeCell ref="E117:F117"/>
    <mergeCell ref="A118:B118"/>
    <mergeCell ref="C118:D118"/>
    <mergeCell ref="E118:F118"/>
    <mergeCell ref="A119:B119"/>
    <mergeCell ref="C119:D119"/>
    <mergeCell ref="E119:F119"/>
    <mergeCell ref="A120:B120"/>
    <mergeCell ref="C120:D120"/>
    <mergeCell ref="E120:F120"/>
    <mergeCell ref="A121:B121"/>
    <mergeCell ref="C121:D121"/>
    <mergeCell ref="E121:F121"/>
    <mergeCell ref="A122:B122"/>
    <mergeCell ref="C122:D122"/>
    <mergeCell ref="E122:F122"/>
    <mergeCell ref="A123:B123"/>
    <mergeCell ref="C123:D123"/>
    <mergeCell ref="E123:F123"/>
    <mergeCell ref="A124:B124"/>
    <mergeCell ref="C124:D124"/>
    <mergeCell ref="E124:F124"/>
    <mergeCell ref="A125:B125"/>
    <mergeCell ref="C125:D125"/>
    <mergeCell ref="E125:F125"/>
    <mergeCell ref="A126:B126"/>
    <mergeCell ref="C126:D126"/>
    <mergeCell ref="E126:F126"/>
    <mergeCell ref="A127:B127"/>
    <mergeCell ref="C127:D127"/>
    <mergeCell ref="E127:F127"/>
    <mergeCell ref="A129:E129"/>
    <mergeCell ref="F129:L129"/>
    <mergeCell ref="A130:B130"/>
    <mergeCell ref="C130:E130"/>
    <mergeCell ref="F130:I130"/>
    <mergeCell ref="J130:L130"/>
    <mergeCell ref="A131:B131"/>
    <mergeCell ref="C131:E131"/>
    <mergeCell ref="F131:I131"/>
    <mergeCell ref="J131:L131"/>
    <mergeCell ref="A132:B132"/>
    <mergeCell ref="C132:E132"/>
    <mergeCell ref="F132:I132"/>
    <mergeCell ref="J132:L132"/>
    <mergeCell ref="A133:B133"/>
    <mergeCell ref="C133:E133"/>
    <mergeCell ref="F133:I133"/>
    <mergeCell ref="J133:L133"/>
    <mergeCell ref="A134:B134"/>
    <mergeCell ref="C134:E134"/>
    <mergeCell ref="F134:I134"/>
    <mergeCell ref="J134:L134"/>
    <mergeCell ref="A135:B135"/>
    <mergeCell ref="C135:E135"/>
    <mergeCell ref="F135:I135"/>
    <mergeCell ref="J135:L135"/>
    <mergeCell ref="A136:B136"/>
    <mergeCell ref="C136:E136"/>
    <mergeCell ref="F136:I136"/>
    <mergeCell ref="J136:L136"/>
    <mergeCell ref="A137:B137"/>
    <mergeCell ref="C137:E137"/>
    <mergeCell ref="F137:I137"/>
    <mergeCell ref="J137:L137"/>
    <mergeCell ref="A138:B138"/>
    <mergeCell ref="C138:E138"/>
    <mergeCell ref="F138:I138"/>
    <mergeCell ref="J138:L138"/>
    <mergeCell ref="A139:B139"/>
    <mergeCell ref="C139:E139"/>
    <mergeCell ref="F139:I139"/>
    <mergeCell ref="J139:L139"/>
    <mergeCell ref="A140:B140"/>
    <mergeCell ref="C140:E140"/>
    <mergeCell ref="F140:I140"/>
    <mergeCell ref="J140:L140"/>
    <mergeCell ref="A141:B141"/>
    <mergeCell ref="C141:E141"/>
    <mergeCell ref="F141:I141"/>
    <mergeCell ref="J141:L141"/>
    <mergeCell ref="A144:U144"/>
    <mergeCell ref="A145:U145"/>
    <mergeCell ref="B153:F153"/>
    <mergeCell ref="A155:U155"/>
    <mergeCell ref="A146:U146"/>
    <mergeCell ref="A147:U147"/>
    <mergeCell ref="A148:U148"/>
    <mergeCell ref="A150:D150"/>
    <mergeCell ref="B151:F151"/>
    <mergeCell ref="A152:F152"/>
  </mergeCells>
  <printOptions/>
  <pageMargins left="0.1968503937007874" right="0.1968503937007874" top="0.3937007874015748" bottom="0.31496062992125984" header="0.2362204724409449" footer="0.2362204724409449"/>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Gunita Nadziņa</cp:lastModifiedBy>
  <cp:lastPrinted>2022-08-29T09:51:32Z</cp:lastPrinted>
  <dcterms:created xsi:type="dcterms:W3CDTF">2000-10-19T05:10:39Z</dcterms:created>
  <dcterms:modified xsi:type="dcterms:W3CDTF">2022-08-29T09:51:35Z</dcterms:modified>
  <cp:category/>
  <cp:version/>
  <cp:contentType/>
  <cp:contentStatus/>
</cp:coreProperties>
</file>