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Kurzeme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<sst xmlns="http://schemas.openxmlformats.org/spreadsheetml/2006/main" count="77" uniqueCount="71">
  <si>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Kopā</t>
  </si>
  <si>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</si>
  <si>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</si>
  <si>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</si>
  <si>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</si>
  <si>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</si>
  <si>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</si>
  <si>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</si>
  <si>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</si>
  <si>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Pārstrāde virs līguma summas (+)</t>
  </si>
  <si>
    <t>Līguma neizpilde (-)</t>
  </si>
  <si>
    <t>Bušmanis, IK</t>
  </si>
  <si>
    <t>ALGORITMS L, SIA</t>
  </si>
  <si>
    <t>SOLADENS, SIA</t>
  </si>
  <si>
    <t>I.Ašmes zobārstniecības prakse, SIA</t>
  </si>
  <si>
    <t>MEDENT, SIA</t>
  </si>
  <si>
    <t>SMAIDS A, SIA</t>
  </si>
  <si>
    <t>Klīnika ZINTA, SIA</t>
  </si>
  <si>
    <t>DAKTERES KIRIČKEVIČAS PRIVĀTPRAKSE, Individuālais uzņēmums</t>
  </si>
  <si>
    <t>Kantāne Ilze - ārsta prakse zobārstniecībā</t>
  </si>
  <si>
    <t>Dz.Ozoliņas zobārstniecības kabinets, SIA</t>
  </si>
  <si>
    <t>G.Līces ārsta prakse zobārstniecībā, SIA</t>
  </si>
  <si>
    <t>ANROJA, SIA</t>
  </si>
  <si>
    <t>Strazdiņa Ināra - ārsta prakse zobārstniecībā</t>
  </si>
  <si>
    <t>Blikerte Gunta - ārsta prakse zobārstniecībā</t>
  </si>
  <si>
    <t>Liepiņa Indra - ārsta prakse zobārstniecībā</t>
  </si>
  <si>
    <t>KAZDANGAS AMBULANCE, Aizputes novada domes Kazdangas pagasta pārvalde</t>
  </si>
  <si>
    <t>Vidaja Ilga - ārsta prakse zobārstniecībā</t>
  </si>
  <si>
    <t>Rutas Žubules individuālais zobārstniecības uzņēmums Grobiņā</t>
  </si>
  <si>
    <t>Birze Ligita - ārsta prakse zobārstniecībā</t>
  </si>
  <si>
    <t>Burkevica Anita - zobu higiēnista prakse</t>
  </si>
  <si>
    <t>SALDUS ZOBĀRSTNIECĪBA, SIA</t>
  </si>
  <si>
    <t>Sigma Z, SIA</t>
  </si>
  <si>
    <t>TALSU SANUS, SIA</t>
  </si>
  <si>
    <t>Kristapsone Agita - ārsta prakse zobārstniecībā</t>
  </si>
  <si>
    <t>Vegmane Ieva - ārsta prakse zobārstniecībā</t>
  </si>
  <si>
    <t>Stāmers Vilnis - ārsta prakse zobārstniecībā</t>
  </si>
  <si>
    <t>Pinkena Inga -ārsta prakse zobārstniecībā</t>
  </si>
  <si>
    <t>Klēvere Vija - ārsta prakse zobārstniecībā</t>
  </si>
  <si>
    <t>Buivide Gunta - ārsta prakse zobārstniecībā</t>
  </si>
  <si>
    <t>Ancāne Lūcija - ārsta prakse zobārstniecībā</t>
  </si>
  <si>
    <t>Krūmiņa Olga - ārsta prakse zobārstniecībā</t>
  </si>
  <si>
    <t>Veismane Gita - ārsta prakse zobārstniecībā</t>
  </si>
  <si>
    <t>K. Zariņas zobārstniecība, SIA</t>
  </si>
  <si>
    <t>Zīriņa Inta - ārsta prakse zobārstniecībā</t>
  </si>
  <si>
    <t>Stulberga Anita - ārsta prakse zobārstniecībā</t>
  </si>
  <si>
    <t>Medinteks, SIA</t>
  </si>
  <si>
    <t>Studena Ivonna - ārsta prakse zobārstniecībā</t>
  </si>
  <si>
    <t>Krūzmane Anda - ārsta prakse zobārstniecībā</t>
  </si>
  <si>
    <t>Grusa Inga - ārsta prakse zobārstniecībā</t>
  </si>
  <si>
    <t>no LNG</t>
  </si>
  <si>
    <t>pakalpojumu apmaksa bez LNG</t>
  </si>
  <si>
    <t>3=4+5</t>
  </si>
  <si>
    <t>6=7+8</t>
  </si>
  <si>
    <t>9=10+11</t>
  </si>
  <si>
    <t>12=8-5</t>
  </si>
  <si>
    <t>13=8-5</t>
  </si>
  <si>
    <t>RD Private, SIA</t>
  </si>
  <si>
    <t>Zilzobis, SIA</t>
  </si>
  <si>
    <t>PRIEKULES SLIMNĪCA, SIA</t>
  </si>
  <si>
    <t>Agneses Krastiņas zobārstniecības prakse, IK</t>
  </si>
  <si>
    <t>Pārskats par noslēgtiem līgumiem un veikto darba apjomu zobārstniecības pakalpojumiem Kurzemes nodaļā 2022.gada 9 mēnešos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</si>
  <si>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</si>
  <si>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</si>
  <si>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</si>
  <si>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</si>
  <si>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</si>
  <si>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Talsu mutes veselības kabinets, SIA</t>
  </si>
  <si>
    <t>Rojas zobārstniecība, SIA</t>
  </si>
  <si>
    <t>GV-96, SIA</t>
  </si>
  <si>
    <t>JAUNPILS ZOBĀRSTS, SIA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</si>
</sst>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5" fillId="33" borderId="16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3" fontId="8" fillId="33" borderId="16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3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6" fillId="33" borderId="0" xfId="0" applyFont="1" applyFill="1" applyAlignment="1">
      <alignment/>
    </xf>
    <xf numFmtId="0" fontId="3" fillId="0" borderId="14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right" wrapText="1"/>
    </xf>
    <xf numFmtId="4" fontId="8" fillId="33" borderId="16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E58" sqref="E58"/>
      <selection pane="topRight" activeCell="E58" sqref="E58"/>
      <selection pane="bottomLeft" activeCell="E58" sqref="E58"/>
      <selection pane="bottomRight" activeCell="H19" sqref="H19"/>
    </sheetView>
  </sheetViews>
  <sheetFormatPr defaultColWidth="9.140625" defaultRowHeight="12.75"/>
  <cols>
    <col min="1" max="1" width="36.57421875" style="25" customWidth="1"/>
    <col min="2" max="2" width="10.7109375" style="26" hidden="1" customWidth="1"/>
    <col min="3" max="3" width="11.421875" style="26" customWidth="1"/>
    <col min="4" max="4" width="10.7109375" style="26" customWidth="1"/>
    <col min="5" max="5" width="10.7109375" style="30" customWidth="1"/>
    <col min="6" max="6" width="13.7109375" style="30" customWidth="1"/>
    <col min="7" max="7" width="10.8515625" style="26" customWidth="1"/>
    <col min="8" max="8" width="10.421875" style="30" customWidth="1"/>
    <col min="9" max="9" width="13.421875" style="30" customWidth="1"/>
    <col min="10" max="10" width="11.00390625" style="26" customWidth="1"/>
    <col min="11" max="11" width="9.140625" style="30" customWidth="1"/>
    <col min="12" max="12" width="12.28125" style="30" customWidth="1"/>
    <col min="13" max="13" width="10.421875" style="26" customWidth="1"/>
    <col min="14" max="14" width="12.28125" style="25" customWidth="1"/>
    <col min="15" max="15" width="12.28125" style="27" customWidth="1"/>
    <col min="16" max="16" width="9.140625" style="27" customWidth="1"/>
    <col min="17" max="16384" width="9.140625" style="25" customWidth="1"/>
  </cols>
  <sheetData>
    <row r="1" spans="10:13" ht="12.75">
      <c r="J1" s="14"/>
      <c r="K1" s="23"/>
      <c r="L1" s="23"/>
      <c r="M1" s="14"/>
    </row>
    <row r="2" spans="1:17" ht="40.5" customHeight="1">
      <c r="A2" s="46" t="s">
        <v>61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38"/>
      <c r="P2" s="38"/>
      <c r="Q2" s="38"/>
    </row>
    <row r="3" spans="1:13" ht="15" customHeight="1">
      <c r="A3" s="29"/>
      <c r="B3" s="28"/>
      <c r="C3" s="28"/>
      <c r="D3" s="28"/>
      <c r="E3" s="31"/>
      <c r="F3" s="31"/>
      <c r="G3" s="28"/>
      <c r="H3" s="31"/>
      <c r="I3" s="31"/>
      <c r="J3" s="28"/>
      <c r="K3" s="31"/>
      <c r="L3" s="31"/>
      <c r="M3" s="28"/>
    </row>
    <row r="5" spans="1:16" ht="17.25" customHeight="1">
      <c r="A5" s="50" t="s">
        <v>6</v>
      </c>
      <c r="B5" s="51"/>
      <c r="C5" s="39" t="s">
        <v>7</v>
      </c>
      <c r="D5" s="41" t="s">
        <v>8</v>
      </c>
      <c r="E5" s="42"/>
      <c r="F5" s="43"/>
      <c r="G5" s="41" t="s">
        <v>2</v>
      </c>
      <c r="H5" s="42"/>
      <c r="I5" s="43"/>
      <c r="J5" s="41" t="s">
        <v>1</v>
      </c>
      <c r="K5" s="42"/>
      <c r="L5" s="43"/>
      <c r="M5" s="39" t="s">
        <v>9</v>
      </c>
      <c r="N5" s="39" t="s">
        <v>10</v>
      </c>
      <c r="O5" s="36" t="s">
        <v>5</v>
      </c>
      <c r="P5" s="48" t="s">
        <v>4</v>
      </c>
    </row>
    <row r="6" spans="1:16" ht="69" customHeight="1">
      <c r="A6" s="52"/>
      <c r="B6" s="53"/>
      <c r="C6" s="40"/>
      <c r="D6" s="24" t="s">
        <v>0</v>
      </c>
      <c r="E6" s="32" t="s">
        <v>50</v>
      </c>
      <c r="F6" s="32" t="s">
        <v>51</v>
      </c>
      <c r="G6" s="24" t="s">
        <v>0</v>
      </c>
      <c r="H6" s="32" t="s">
        <v>50</v>
      </c>
      <c r="I6" s="32" t="s">
        <v>51</v>
      </c>
      <c r="J6" s="24" t="s">
        <v>0</v>
      </c>
      <c r="K6" s="32" t="s">
        <v>50</v>
      </c>
      <c r="L6" s="32" t="s">
        <v>51</v>
      </c>
      <c r="M6" s="40"/>
      <c r="N6" s="40"/>
      <c r="O6" s="37"/>
      <c r="P6" s="49"/>
    </row>
    <row r="7" spans="1:16" ht="12.75">
      <c r="A7" s="44">
        <v>1</v>
      </c>
      <c r="B7" s="45"/>
      <c r="C7" s="1">
        <v>2</v>
      </c>
      <c r="D7" s="1" t="s">
        <v>52</v>
      </c>
      <c r="E7" s="22">
        <v>4</v>
      </c>
      <c r="F7" s="22">
        <v>5</v>
      </c>
      <c r="G7" s="1" t="s">
        <v>53</v>
      </c>
      <c r="H7" s="22">
        <v>7</v>
      </c>
      <c r="I7" s="22">
        <v>8</v>
      </c>
      <c r="J7" s="1" t="s">
        <v>54</v>
      </c>
      <c r="K7" s="22">
        <v>10</v>
      </c>
      <c r="L7" s="22">
        <v>11</v>
      </c>
      <c r="M7" s="1" t="s">
        <v>55</v>
      </c>
      <c r="N7" s="1" t="s">
        <v>56</v>
      </c>
      <c r="O7" s="1">
        <v>14</v>
      </c>
      <c r="P7" s="1">
        <v>15</v>
      </c>
    </row>
    <row r="8" spans="1:16" ht="12.75">
      <c r="A8" s="2" t="s">
        <v>11</v>
      </c>
      <c r="B8" s="11">
        <v>170000046</v>
      </c>
      <c r="C8" s="3">
        <v>4843</v>
      </c>
      <c r="D8" s="4">
        <f>E8+F8</f>
        <v>3277.1800000000003</v>
      </c>
      <c r="E8" s="33">
        <v>4.4</v>
      </c>
      <c r="F8" s="33">
        <v>3272.78</v>
      </c>
      <c r="G8" s="4">
        <f>H8+I8</f>
        <v>2955.19</v>
      </c>
      <c r="H8" s="33">
        <v>4.4</v>
      </c>
      <c r="I8" s="33">
        <v>2950.79</v>
      </c>
      <c r="J8" s="4">
        <f>K8+L8</f>
        <v>2955.19</v>
      </c>
      <c r="K8" s="33">
        <v>4.4</v>
      </c>
      <c r="L8" s="33">
        <v>2950.79</v>
      </c>
      <c r="M8" s="7"/>
      <c r="N8" s="7">
        <f>SUM(I8-F8)</f>
        <v>-321.99000000000024</v>
      </c>
      <c r="O8" s="15">
        <v>91</v>
      </c>
      <c r="P8" s="16"/>
    </row>
    <row r="9" spans="1:16" ht="15.75" customHeight="1">
      <c r="A9" s="5" t="s">
        <v>49</v>
      </c>
      <c r="B9" s="12">
        <v>170000154</v>
      </c>
      <c r="C9" s="6">
        <v>22838</v>
      </c>
      <c r="D9" s="7">
        <f aca="true" t="shared" si="0" ref="D9:D59">E9+F9</f>
        <v>17103.75</v>
      </c>
      <c r="E9" s="34">
        <v>654.72</v>
      </c>
      <c r="F9" s="34">
        <v>16449.03</v>
      </c>
      <c r="G9" s="7">
        <f aca="true" t="shared" si="1" ref="G9:G59">H9+I9</f>
        <v>15577.939999999999</v>
      </c>
      <c r="H9" s="34">
        <v>654.72</v>
      </c>
      <c r="I9" s="34">
        <v>14923.22</v>
      </c>
      <c r="J9" s="7">
        <f aca="true" t="shared" si="2" ref="J9:J59">K9+L9</f>
        <v>15542.63</v>
      </c>
      <c r="K9" s="34">
        <v>654.72</v>
      </c>
      <c r="L9" s="34">
        <v>14887.91</v>
      </c>
      <c r="M9" s="7"/>
      <c r="N9" s="7">
        <f>SUM(I9-F9)</f>
        <v>-1525.8099999999995</v>
      </c>
      <c r="O9" s="17">
        <v>326</v>
      </c>
      <c r="P9" s="18"/>
    </row>
    <row r="10" spans="1:16" ht="15.75" customHeight="1">
      <c r="A10" s="5" t="s">
        <v>57</v>
      </c>
      <c r="B10" s="12">
        <v>170000197</v>
      </c>
      <c r="C10" s="6">
        <v>27039</v>
      </c>
      <c r="D10" s="7">
        <f t="shared" si="0"/>
        <v>21718.72</v>
      </c>
      <c r="E10" s="34">
        <v>303.22</v>
      </c>
      <c r="F10" s="34">
        <v>21415.5</v>
      </c>
      <c r="G10" s="7">
        <f t="shared" si="1"/>
        <v>25097.66</v>
      </c>
      <c r="H10" s="34">
        <v>303.22</v>
      </c>
      <c r="I10" s="34">
        <v>24794.44</v>
      </c>
      <c r="J10" s="7">
        <f t="shared" si="2"/>
        <v>21708.31</v>
      </c>
      <c r="K10" s="34">
        <v>303.22</v>
      </c>
      <c r="L10" s="34">
        <v>21405.09</v>
      </c>
      <c r="M10" s="7">
        <f>SUM(I10-F10)</f>
        <v>3378.9399999999987</v>
      </c>
      <c r="N10" s="7"/>
      <c r="O10" s="17">
        <v>633</v>
      </c>
      <c r="P10" s="18"/>
    </row>
    <row r="11" spans="1:16" ht="15.75" customHeight="1">
      <c r="A11" s="5" t="s">
        <v>62</v>
      </c>
      <c r="B11" s="12">
        <v>170020401</v>
      </c>
      <c r="C11" s="6">
        <v>492015</v>
      </c>
      <c r="D11" s="7">
        <f t="shared" si="0"/>
        <v>369692.9</v>
      </c>
      <c r="E11" s="34">
        <v>8381.460000000001</v>
      </c>
      <c r="F11" s="34">
        <v>361311.44</v>
      </c>
      <c r="G11" s="7">
        <f t="shared" si="1"/>
        <v>359724.60000000003</v>
      </c>
      <c r="H11" s="34">
        <v>8381.460000000001</v>
      </c>
      <c r="I11" s="34">
        <v>351343.14</v>
      </c>
      <c r="J11" s="7">
        <f t="shared" si="2"/>
        <v>359724.60000000003</v>
      </c>
      <c r="K11" s="34">
        <v>8381.460000000001</v>
      </c>
      <c r="L11" s="34">
        <v>351343.14</v>
      </c>
      <c r="M11" s="7"/>
      <c r="N11" s="7">
        <f>SUM(I11-F11)</f>
        <v>-9968.299999999988</v>
      </c>
      <c r="O11" s="17">
        <v>6563</v>
      </c>
      <c r="P11" s="18"/>
    </row>
    <row r="12" spans="1:16" ht="12" customHeight="1">
      <c r="A12" s="5" t="s">
        <v>12</v>
      </c>
      <c r="B12" s="12">
        <v>170064506</v>
      </c>
      <c r="C12" s="6">
        <v>350586</v>
      </c>
      <c r="D12" s="7">
        <f t="shared" si="0"/>
        <v>265973.38</v>
      </c>
      <c r="E12" s="34">
        <v>4217.38</v>
      </c>
      <c r="F12" s="34">
        <v>261756</v>
      </c>
      <c r="G12" s="7">
        <f t="shared" si="1"/>
        <v>303036.22000000003</v>
      </c>
      <c r="H12" s="34">
        <v>4217.38</v>
      </c>
      <c r="I12" s="34">
        <v>298818.84</v>
      </c>
      <c r="J12" s="7">
        <f t="shared" si="2"/>
        <v>265973.22000000003</v>
      </c>
      <c r="K12" s="34">
        <v>4217.38</v>
      </c>
      <c r="L12" s="34">
        <v>261755.84000000003</v>
      </c>
      <c r="M12" s="7">
        <f>SUM(I12-F12)</f>
        <v>37062.840000000026</v>
      </c>
      <c r="N12" s="7"/>
      <c r="O12" s="17">
        <v>4172</v>
      </c>
      <c r="P12" s="18"/>
    </row>
    <row r="13" spans="1:16" ht="18" customHeight="1">
      <c r="A13" s="5" t="s">
        <v>63</v>
      </c>
      <c r="B13" s="12">
        <v>170077201</v>
      </c>
      <c r="C13" s="6">
        <v>39919</v>
      </c>
      <c r="D13" s="7">
        <f t="shared" si="0"/>
        <v>30488.35</v>
      </c>
      <c r="E13" s="34">
        <v>549.1</v>
      </c>
      <c r="F13" s="34">
        <v>29939.25</v>
      </c>
      <c r="G13" s="7">
        <f t="shared" si="1"/>
        <v>23707.949999999997</v>
      </c>
      <c r="H13" s="34">
        <v>549.1</v>
      </c>
      <c r="I13" s="34">
        <v>23158.85</v>
      </c>
      <c r="J13" s="7">
        <f t="shared" si="2"/>
        <v>23707.949999999997</v>
      </c>
      <c r="K13" s="34">
        <v>549.1</v>
      </c>
      <c r="L13" s="34">
        <v>23158.85</v>
      </c>
      <c r="M13" s="7"/>
      <c r="N13" s="7">
        <f aca="true" t="shared" si="3" ref="N13:N58">SUM(I13-F13)</f>
        <v>-6780.4000000000015</v>
      </c>
      <c r="O13" s="17">
        <v>403</v>
      </c>
      <c r="P13" s="18"/>
    </row>
    <row r="14" spans="1:16" ht="12.75">
      <c r="A14" s="5" t="s">
        <v>13</v>
      </c>
      <c r="B14" s="12">
        <v>170077202</v>
      </c>
      <c r="C14" s="6">
        <v>19477</v>
      </c>
      <c r="D14" s="7">
        <f t="shared" si="0"/>
        <v>14245.2</v>
      </c>
      <c r="E14" s="34">
        <v>198.20000000000002</v>
      </c>
      <c r="F14" s="34">
        <v>14047</v>
      </c>
      <c r="G14" s="7">
        <f t="shared" si="1"/>
        <v>15300.17</v>
      </c>
      <c r="H14" s="34">
        <v>198.20000000000002</v>
      </c>
      <c r="I14" s="34">
        <v>15101.97</v>
      </c>
      <c r="J14" s="7">
        <f t="shared" si="2"/>
        <v>14223.210000000001</v>
      </c>
      <c r="K14" s="34">
        <v>198.20000000000002</v>
      </c>
      <c r="L14" s="34">
        <v>14025.01</v>
      </c>
      <c r="M14" s="7">
        <f>SUM(I14-F14)</f>
        <v>1054.9699999999993</v>
      </c>
      <c r="N14" s="7"/>
      <c r="O14" s="17">
        <v>422</v>
      </c>
      <c r="P14" s="18"/>
    </row>
    <row r="15" spans="1:16" ht="15.75" customHeight="1">
      <c r="A15" s="5" t="s">
        <v>14</v>
      </c>
      <c r="B15" s="12">
        <v>270000003</v>
      </c>
      <c r="C15" s="6">
        <v>12795</v>
      </c>
      <c r="D15" s="7">
        <f t="shared" si="0"/>
        <v>9143.72</v>
      </c>
      <c r="E15" s="34">
        <v>0</v>
      </c>
      <c r="F15" s="34">
        <v>9143.72</v>
      </c>
      <c r="G15" s="7">
        <f t="shared" si="1"/>
        <v>8343.44</v>
      </c>
      <c r="H15" s="34">
        <v>0</v>
      </c>
      <c r="I15" s="34">
        <v>8343.44</v>
      </c>
      <c r="J15" s="7">
        <f t="shared" si="2"/>
        <v>8343.44</v>
      </c>
      <c r="K15" s="34">
        <v>0</v>
      </c>
      <c r="L15" s="34">
        <v>8343.44</v>
      </c>
      <c r="M15" s="7"/>
      <c r="N15" s="7">
        <f t="shared" si="3"/>
        <v>-800.2799999999988</v>
      </c>
      <c r="O15" s="17">
        <v>175</v>
      </c>
      <c r="P15" s="18"/>
    </row>
    <row r="16" spans="1:16" ht="24">
      <c r="A16" s="21" t="s">
        <v>64</v>
      </c>
      <c r="B16" s="12">
        <v>270000014</v>
      </c>
      <c r="C16" s="6">
        <v>69358</v>
      </c>
      <c r="D16" s="7">
        <f t="shared" si="0"/>
        <v>53167.65</v>
      </c>
      <c r="E16" s="34">
        <v>1149.1799999999998</v>
      </c>
      <c r="F16" s="34">
        <v>52018.47</v>
      </c>
      <c r="G16" s="7">
        <f t="shared" si="1"/>
        <v>42725.11</v>
      </c>
      <c r="H16" s="34">
        <v>1149.1799999999998</v>
      </c>
      <c r="I16" s="34">
        <v>41575.93</v>
      </c>
      <c r="J16" s="7">
        <f t="shared" si="2"/>
        <v>42725.11</v>
      </c>
      <c r="K16" s="34">
        <v>1149.1799999999998</v>
      </c>
      <c r="L16" s="34">
        <v>41575.93</v>
      </c>
      <c r="M16" s="7"/>
      <c r="N16" s="7">
        <f t="shared" si="3"/>
        <v>-10442.54</v>
      </c>
      <c r="O16" s="17">
        <v>855</v>
      </c>
      <c r="P16" s="18"/>
    </row>
    <row r="17" spans="1:16" ht="24" customHeight="1">
      <c r="A17" s="5" t="s">
        <v>65</v>
      </c>
      <c r="B17" s="12">
        <v>270000024</v>
      </c>
      <c r="C17" s="6">
        <v>28499</v>
      </c>
      <c r="D17" s="7">
        <f t="shared" si="0"/>
        <v>21218.57</v>
      </c>
      <c r="E17" s="34">
        <v>769.0400000000001</v>
      </c>
      <c r="F17" s="34">
        <v>20449.53</v>
      </c>
      <c r="G17" s="7">
        <f t="shared" si="1"/>
        <v>21758.08</v>
      </c>
      <c r="H17" s="34">
        <v>769.0400000000001</v>
      </c>
      <c r="I17" s="34">
        <v>20989.04</v>
      </c>
      <c r="J17" s="7">
        <f t="shared" si="2"/>
        <v>21217.710000000003</v>
      </c>
      <c r="K17" s="34">
        <v>769.0400000000001</v>
      </c>
      <c r="L17" s="34">
        <v>20448.670000000002</v>
      </c>
      <c r="M17" s="7">
        <f>SUM(I17-F17)</f>
        <v>539.510000000002</v>
      </c>
      <c r="N17" s="7"/>
      <c r="O17" s="17">
        <v>518</v>
      </c>
      <c r="P17" s="18"/>
    </row>
    <row r="18" spans="1:16" ht="12.75">
      <c r="A18" s="5" t="s">
        <v>15</v>
      </c>
      <c r="B18" s="12">
        <v>270000064</v>
      </c>
      <c r="C18" s="6">
        <v>301983</v>
      </c>
      <c r="D18" s="7">
        <f t="shared" si="0"/>
        <v>232049</v>
      </c>
      <c r="E18" s="34">
        <v>2797.9999999999995</v>
      </c>
      <c r="F18" s="34">
        <v>229251</v>
      </c>
      <c r="G18" s="7">
        <f t="shared" si="1"/>
        <v>226987.35</v>
      </c>
      <c r="H18" s="34">
        <v>2797.9999999999995</v>
      </c>
      <c r="I18" s="34">
        <v>224189.35</v>
      </c>
      <c r="J18" s="7">
        <f t="shared" si="2"/>
        <v>225828.74000000002</v>
      </c>
      <c r="K18" s="34">
        <v>2797.9999999999995</v>
      </c>
      <c r="L18" s="34">
        <v>223030.74000000002</v>
      </c>
      <c r="M18" s="7"/>
      <c r="N18" s="7">
        <f t="shared" si="3"/>
        <v>-5061.649999999994</v>
      </c>
      <c r="O18" s="17">
        <v>2083</v>
      </c>
      <c r="P18" s="18"/>
    </row>
    <row r="19" spans="1:16" ht="12.75">
      <c r="A19" s="5" t="s">
        <v>16</v>
      </c>
      <c r="B19" s="12">
        <v>270064004</v>
      </c>
      <c r="C19" s="6">
        <v>572543</v>
      </c>
      <c r="D19" s="7">
        <f t="shared" si="0"/>
        <v>434396.24000000005</v>
      </c>
      <c r="E19" s="34">
        <v>4988.96</v>
      </c>
      <c r="F19" s="34">
        <v>429407.28</v>
      </c>
      <c r="G19" s="7">
        <f t="shared" si="1"/>
        <v>434574.97000000003</v>
      </c>
      <c r="H19" s="34">
        <v>4988.96</v>
      </c>
      <c r="I19" s="34">
        <v>429586.01</v>
      </c>
      <c r="J19" s="7">
        <f t="shared" si="2"/>
        <v>434253.06000000006</v>
      </c>
      <c r="K19" s="34">
        <v>4988.96</v>
      </c>
      <c r="L19" s="34">
        <v>429264.10000000003</v>
      </c>
      <c r="M19" s="7">
        <f>SUM(I19-F19)</f>
        <v>178.72999999998137</v>
      </c>
      <c r="N19" s="7"/>
      <c r="O19" s="17">
        <v>3948</v>
      </c>
      <c r="P19" s="18"/>
    </row>
    <row r="20" spans="1:16" ht="12.75">
      <c r="A20" s="5" t="s">
        <v>17</v>
      </c>
      <c r="B20" s="12">
        <v>270064503</v>
      </c>
      <c r="C20" s="6">
        <v>353350</v>
      </c>
      <c r="D20" s="7">
        <f t="shared" si="0"/>
        <v>271941.64999999997</v>
      </c>
      <c r="E20" s="34">
        <v>6929.18</v>
      </c>
      <c r="F20" s="34">
        <v>265012.47</v>
      </c>
      <c r="G20" s="7">
        <f t="shared" si="1"/>
        <v>274311.5</v>
      </c>
      <c r="H20" s="34">
        <v>6929.18</v>
      </c>
      <c r="I20" s="34">
        <v>267382.32</v>
      </c>
      <c r="J20" s="7">
        <f t="shared" si="2"/>
        <v>271941.42</v>
      </c>
      <c r="K20" s="34">
        <v>6929.18</v>
      </c>
      <c r="L20" s="34">
        <v>265012.24</v>
      </c>
      <c r="M20" s="7">
        <f>SUM(I20-F20)</f>
        <v>2369.850000000035</v>
      </c>
      <c r="N20" s="7"/>
      <c r="O20" s="17">
        <v>4983</v>
      </c>
      <c r="P20" s="18"/>
    </row>
    <row r="21" spans="1:16" ht="24">
      <c r="A21" s="5" t="s">
        <v>18</v>
      </c>
      <c r="B21" s="12">
        <v>270064507</v>
      </c>
      <c r="C21" s="6">
        <v>14130</v>
      </c>
      <c r="D21" s="7">
        <f t="shared" si="0"/>
        <v>10934.6</v>
      </c>
      <c r="E21" s="34">
        <v>337.1</v>
      </c>
      <c r="F21" s="34">
        <v>10597.5</v>
      </c>
      <c r="G21" s="7">
        <f t="shared" si="1"/>
        <v>10460.630000000001</v>
      </c>
      <c r="H21" s="34">
        <v>337.1</v>
      </c>
      <c r="I21" s="34">
        <v>10123.53</v>
      </c>
      <c r="J21" s="7">
        <f t="shared" si="2"/>
        <v>10460.63</v>
      </c>
      <c r="K21" s="34">
        <v>337.1</v>
      </c>
      <c r="L21" s="34">
        <v>10123.529999999999</v>
      </c>
      <c r="M21" s="7"/>
      <c r="N21" s="7">
        <f t="shared" si="3"/>
        <v>-473.96999999999935</v>
      </c>
      <c r="O21" s="17">
        <v>242</v>
      </c>
      <c r="P21" s="18"/>
    </row>
    <row r="22" spans="1:16" ht="12.75">
      <c r="A22" s="5" t="s">
        <v>19</v>
      </c>
      <c r="B22" s="12">
        <v>620200008</v>
      </c>
      <c r="C22" s="6">
        <v>18703</v>
      </c>
      <c r="D22" s="7">
        <f t="shared" si="0"/>
        <v>14027.22</v>
      </c>
      <c r="E22" s="34">
        <v>0</v>
      </c>
      <c r="F22" s="34">
        <v>14027.22</v>
      </c>
      <c r="G22" s="7">
        <f t="shared" si="1"/>
        <v>12466.42</v>
      </c>
      <c r="H22" s="34">
        <v>0</v>
      </c>
      <c r="I22" s="34">
        <v>12466.42</v>
      </c>
      <c r="J22" s="7">
        <f t="shared" si="2"/>
        <v>12466.42</v>
      </c>
      <c r="K22" s="34">
        <v>0</v>
      </c>
      <c r="L22" s="34">
        <v>12466.42</v>
      </c>
      <c r="M22" s="7"/>
      <c r="N22" s="7">
        <f t="shared" si="3"/>
        <v>-1560.7999999999993</v>
      </c>
      <c r="O22" s="17">
        <v>406</v>
      </c>
      <c r="P22" s="18"/>
    </row>
    <row r="23" spans="1:16" ht="12.75">
      <c r="A23" s="5" t="s">
        <v>20</v>
      </c>
      <c r="B23" s="12">
        <v>620200014</v>
      </c>
      <c r="C23" s="6">
        <v>363874</v>
      </c>
      <c r="D23" s="7">
        <f t="shared" si="0"/>
        <v>262876.72</v>
      </c>
      <c r="E23" s="34">
        <v>5581.72</v>
      </c>
      <c r="F23" s="34">
        <v>257295</v>
      </c>
      <c r="G23" s="7">
        <f t="shared" si="1"/>
        <v>265319.85</v>
      </c>
      <c r="H23" s="34">
        <v>5581.72</v>
      </c>
      <c r="I23" s="34">
        <v>259738.13</v>
      </c>
      <c r="J23" s="7">
        <f t="shared" si="2"/>
        <v>262869.12999999995</v>
      </c>
      <c r="K23" s="34">
        <v>5581.72</v>
      </c>
      <c r="L23" s="34">
        <v>257287.40999999997</v>
      </c>
      <c r="M23" s="7">
        <f>SUM(I23-F23)</f>
        <v>2443.1300000000047</v>
      </c>
      <c r="N23" s="7"/>
      <c r="O23" s="17">
        <v>4409</v>
      </c>
      <c r="P23" s="18">
        <v>18</v>
      </c>
    </row>
    <row r="24" spans="1:16" ht="12.75">
      <c r="A24" s="5" t="s">
        <v>21</v>
      </c>
      <c r="B24" s="12">
        <v>620200018</v>
      </c>
      <c r="C24" s="6">
        <v>57012</v>
      </c>
      <c r="D24" s="7">
        <f t="shared" si="0"/>
        <v>47563.53</v>
      </c>
      <c r="E24" s="34">
        <v>967.06</v>
      </c>
      <c r="F24" s="34">
        <v>46596.47</v>
      </c>
      <c r="G24" s="7">
        <f t="shared" si="1"/>
        <v>48817.53</v>
      </c>
      <c r="H24" s="34">
        <v>967.06</v>
      </c>
      <c r="I24" s="34">
        <v>47850.47</v>
      </c>
      <c r="J24" s="7">
        <f t="shared" si="2"/>
        <v>47556.369999999995</v>
      </c>
      <c r="K24" s="34">
        <v>967.06</v>
      </c>
      <c r="L24" s="34">
        <v>46589.31</v>
      </c>
      <c r="M24" s="7">
        <f>SUM(I24-F24)</f>
        <v>1254</v>
      </c>
      <c r="N24" s="7"/>
      <c r="O24" s="17">
        <v>936</v>
      </c>
      <c r="P24" s="18"/>
    </row>
    <row r="25" spans="1:16" ht="12.75">
      <c r="A25" s="5" t="s">
        <v>22</v>
      </c>
      <c r="B25" s="12">
        <v>620200062</v>
      </c>
      <c r="C25" s="6">
        <v>142308</v>
      </c>
      <c r="D25" s="7">
        <f t="shared" si="0"/>
        <v>108659.34</v>
      </c>
      <c r="E25" s="34">
        <v>1928.3399999999997</v>
      </c>
      <c r="F25" s="34">
        <v>106731</v>
      </c>
      <c r="G25" s="7">
        <f t="shared" si="1"/>
        <v>92057.92</v>
      </c>
      <c r="H25" s="34">
        <v>1928.3399999999997</v>
      </c>
      <c r="I25" s="34">
        <v>90129.58</v>
      </c>
      <c r="J25" s="7">
        <f t="shared" si="2"/>
        <v>92057.92</v>
      </c>
      <c r="K25" s="34">
        <v>1928.3399999999997</v>
      </c>
      <c r="L25" s="34">
        <v>90129.58</v>
      </c>
      <c r="M25" s="7"/>
      <c r="N25" s="7">
        <f t="shared" si="3"/>
        <v>-16601.42</v>
      </c>
      <c r="O25" s="17">
        <v>1849</v>
      </c>
      <c r="P25" s="18"/>
    </row>
    <row r="26" spans="1:16" ht="12.75">
      <c r="A26" s="5" t="s">
        <v>23</v>
      </c>
      <c r="B26" s="12">
        <v>621200004</v>
      </c>
      <c r="C26" s="6">
        <v>9340</v>
      </c>
      <c r="D26" s="7">
        <f t="shared" si="0"/>
        <v>6903.24</v>
      </c>
      <c r="E26" s="34">
        <v>199.95999999999998</v>
      </c>
      <c r="F26" s="34">
        <v>6703.28</v>
      </c>
      <c r="G26" s="7">
        <f t="shared" si="1"/>
        <v>6398.26</v>
      </c>
      <c r="H26" s="34">
        <v>199.95999999999998</v>
      </c>
      <c r="I26" s="34">
        <v>6198.3</v>
      </c>
      <c r="J26" s="7">
        <f t="shared" si="2"/>
        <v>6398.259999999999</v>
      </c>
      <c r="K26" s="34">
        <v>199.95999999999998</v>
      </c>
      <c r="L26" s="34">
        <v>6198.299999999999</v>
      </c>
      <c r="M26" s="7"/>
      <c r="N26" s="7">
        <f t="shared" si="3"/>
        <v>-504.97999999999956</v>
      </c>
      <c r="O26" s="17">
        <v>209</v>
      </c>
      <c r="P26" s="19"/>
    </row>
    <row r="27" spans="1:16" ht="12.75">
      <c r="A27" s="5" t="s">
        <v>24</v>
      </c>
      <c r="B27" s="12">
        <v>640600008</v>
      </c>
      <c r="C27" s="6">
        <v>11266</v>
      </c>
      <c r="D27" s="7">
        <f t="shared" si="0"/>
        <v>8885.03</v>
      </c>
      <c r="E27" s="34">
        <v>308.99999999999994</v>
      </c>
      <c r="F27" s="34">
        <v>8576.03</v>
      </c>
      <c r="G27" s="7">
        <f t="shared" si="1"/>
        <v>8653.69</v>
      </c>
      <c r="H27" s="34">
        <v>308.99999999999994</v>
      </c>
      <c r="I27" s="34">
        <v>8344.69</v>
      </c>
      <c r="J27" s="7">
        <f t="shared" si="2"/>
        <v>8653.69</v>
      </c>
      <c r="K27" s="34">
        <v>308.99999999999994</v>
      </c>
      <c r="L27" s="34">
        <v>8344.69</v>
      </c>
      <c r="M27" s="7"/>
      <c r="N27" s="7">
        <f t="shared" si="3"/>
        <v>-231.34000000000015</v>
      </c>
      <c r="O27" s="17">
        <v>209</v>
      </c>
      <c r="P27" s="18"/>
    </row>
    <row r="28" spans="1:16" ht="12.75">
      <c r="A28" s="5" t="s">
        <v>25</v>
      </c>
      <c r="B28" s="12">
        <v>640600015</v>
      </c>
      <c r="C28" s="6">
        <v>10086</v>
      </c>
      <c r="D28" s="7">
        <f t="shared" si="0"/>
        <v>7876.46</v>
      </c>
      <c r="E28" s="34">
        <v>311.9599999999999</v>
      </c>
      <c r="F28" s="34">
        <v>7564.5</v>
      </c>
      <c r="G28" s="7">
        <f t="shared" si="1"/>
        <v>7244.9</v>
      </c>
      <c r="H28" s="34">
        <v>311.9599999999999</v>
      </c>
      <c r="I28" s="34">
        <v>6932.94</v>
      </c>
      <c r="J28" s="7">
        <f t="shared" si="2"/>
        <v>7244.9</v>
      </c>
      <c r="K28" s="34">
        <v>311.9599999999999</v>
      </c>
      <c r="L28" s="34">
        <v>6932.94</v>
      </c>
      <c r="M28" s="7"/>
      <c r="N28" s="7">
        <f t="shared" si="3"/>
        <v>-631.5600000000004</v>
      </c>
      <c r="O28" s="17">
        <v>231</v>
      </c>
      <c r="P28" s="18"/>
    </row>
    <row r="29" spans="1:16" ht="24">
      <c r="A29" s="5" t="s">
        <v>26</v>
      </c>
      <c r="B29" s="12">
        <v>640600019</v>
      </c>
      <c r="C29" s="6">
        <v>680</v>
      </c>
      <c r="D29" s="7">
        <f t="shared" si="0"/>
        <v>0</v>
      </c>
      <c r="E29" s="34">
        <v>0</v>
      </c>
      <c r="F29" s="34">
        <v>0</v>
      </c>
      <c r="G29" s="7">
        <f t="shared" si="1"/>
        <v>0</v>
      </c>
      <c r="H29" s="34">
        <v>0</v>
      </c>
      <c r="I29" s="34">
        <v>0</v>
      </c>
      <c r="J29" s="7">
        <f t="shared" si="2"/>
        <v>0</v>
      </c>
      <c r="K29" s="34">
        <v>0</v>
      </c>
      <c r="L29" s="34">
        <v>0</v>
      </c>
      <c r="M29" s="7">
        <f>SUM(I29-F29)</f>
        <v>0</v>
      </c>
      <c r="N29" s="7">
        <f t="shared" si="3"/>
        <v>0</v>
      </c>
      <c r="O29" s="17">
        <v>0</v>
      </c>
      <c r="P29" s="18"/>
    </row>
    <row r="30" spans="1:16" ht="12.75">
      <c r="A30" s="5" t="s">
        <v>27</v>
      </c>
      <c r="B30" s="12">
        <v>641000001</v>
      </c>
      <c r="C30" s="6">
        <v>11155</v>
      </c>
      <c r="D30" s="7">
        <f t="shared" si="0"/>
        <v>8747.32</v>
      </c>
      <c r="E30" s="34">
        <v>381.1</v>
      </c>
      <c r="F30" s="34">
        <v>8366.22</v>
      </c>
      <c r="G30" s="7">
        <f t="shared" si="1"/>
        <v>8105.75</v>
      </c>
      <c r="H30" s="34">
        <v>381.1</v>
      </c>
      <c r="I30" s="34">
        <v>7724.65</v>
      </c>
      <c r="J30" s="7">
        <f t="shared" si="2"/>
        <v>8105.75</v>
      </c>
      <c r="K30" s="34">
        <v>381.1</v>
      </c>
      <c r="L30" s="34">
        <v>7724.65</v>
      </c>
      <c r="M30" s="7"/>
      <c r="N30" s="7">
        <f t="shared" si="3"/>
        <v>-641.5699999999997</v>
      </c>
      <c r="O30" s="17">
        <v>193</v>
      </c>
      <c r="P30" s="18"/>
    </row>
    <row r="31" spans="1:16" ht="24">
      <c r="A31" s="5" t="s">
        <v>28</v>
      </c>
      <c r="B31" s="12">
        <v>641000005</v>
      </c>
      <c r="C31" s="6">
        <v>11537</v>
      </c>
      <c r="D31" s="7">
        <f t="shared" si="0"/>
        <v>9177.92</v>
      </c>
      <c r="E31" s="34">
        <v>525.14</v>
      </c>
      <c r="F31" s="34">
        <v>8652.78</v>
      </c>
      <c r="G31" s="7">
        <f t="shared" si="1"/>
        <v>8369.09</v>
      </c>
      <c r="H31" s="34">
        <v>525.14</v>
      </c>
      <c r="I31" s="34">
        <v>7843.95</v>
      </c>
      <c r="J31" s="7">
        <f t="shared" si="2"/>
        <v>8369.09</v>
      </c>
      <c r="K31" s="34">
        <v>525.14</v>
      </c>
      <c r="L31" s="34">
        <v>7843.95</v>
      </c>
      <c r="M31" s="7"/>
      <c r="N31" s="7">
        <f t="shared" si="3"/>
        <v>-808.8300000000008</v>
      </c>
      <c r="O31" s="17">
        <v>318</v>
      </c>
      <c r="P31" s="18"/>
    </row>
    <row r="32" spans="1:16" ht="12.75">
      <c r="A32" s="5" t="s">
        <v>29</v>
      </c>
      <c r="B32" s="12">
        <v>641000007</v>
      </c>
      <c r="C32" s="6">
        <v>15034</v>
      </c>
      <c r="D32" s="7">
        <f t="shared" si="0"/>
        <v>11303.32</v>
      </c>
      <c r="E32" s="34">
        <v>446.53999999999996</v>
      </c>
      <c r="F32" s="34">
        <v>10856.78</v>
      </c>
      <c r="G32" s="7">
        <f t="shared" si="1"/>
        <v>10368.45</v>
      </c>
      <c r="H32" s="34">
        <v>446.53999999999996</v>
      </c>
      <c r="I32" s="34">
        <v>9921.91</v>
      </c>
      <c r="J32" s="7">
        <f t="shared" si="2"/>
        <v>10368.45</v>
      </c>
      <c r="K32" s="34">
        <v>446.53999999999996</v>
      </c>
      <c r="L32" s="34">
        <v>9921.91</v>
      </c>
      <c r="M32" s="7"/>
      <c r="N32" s="7">
        <f t="shared" si="3"/>
        <v>-934.8700000000008</v>
      </c>
      <c r="O32" s="17">
        <v>290</v>
      </c>
      <c r="P32" s="18"/>
    </row>
    <row r="33" spans="1:16" ht="12.75">
      <c r="A33" s="5" t="s">
        <v>30</v>
      </c>
      <c r="B33" s="12">
        <v>641000022</v>
      </c>
      <c r="C33" s="6">
        <v>21421</v>
      </c>
      <c r="D33" s="7">
        <f t="shared" si="0"/>
        <v>16328.26</v>
      </c>
      <c r="E33" s="34">
        <v>262.54</v>
      </c>
      <c r="F33" s="34">
        <v>16065.72</v>
      </c>
      <c r="G33" s="7">
        <f t="shared" si="1"/>
        <v>13864.11</v>
      </c>
      <c r="H33" s="34">
        <v>262.54</v>
      </c>
      <c r="I33" s="34">
        <v>13601.57</v>
      </c>
      <c r="J33" s="7">
        <f t="shared" si="2"/>
        <v>13864.11</v>
      </c>
      <c r="K33" s="34">
        <v>262.54</v>
      </c>
      <c r="L33" s="34">
        <v>13601.57</v>
      </c>
      <c r="M33" s="7"/>
      <c r="N33" s="7">
        <f t="shared" si="3"/>
        <v>-2464.1499999999996</v>
      </c>
      <c r="O33" s="17">
        <v>505</v>
      </c>
      <c r="P33" s="18"/>
    </row>
    <row r="34" spans="1:16" ht="12.75">
      <c r="A34" s="5" t="s">
        <v>59</v>
      </c>
      <c r="B34" s="12">
        <v>641600001</v>
      </c>
      <c r="C34" s="6">
        <v>22514</v>
      </c>
      <c r="D34" s="7">
        <f t="shared" si="0"/>
        <v>17111.68</v>
      </c>
      <c r="E34" s="34">
        <v>226.18</v>
      </c>
      <c r="F34" s="34">
        <v>16885.5</v>
      </c>
      <c r="G34" s="7">
        <f t="shared" si="1"/>
        <v>11389.050000000003</v>
      </c>
      <c r="H34" s="34">
        <v>226.18</v>
      </c>
      <c r="I34" s="34">
        <v>11162.870000000003</v>
      </c>
      <c r="J34" s="7">
        <f t="shared" si="2"/>
        <v>11389.050000000003</v>
      </c>
      <c r="K34" s="34">
        <v>226.18</v>
      </c>
      <c r="L34" s="34">
        <v>11162.870000000003</v>
      </c>
      <c r="M34" s="7"/>
      <c r="N34" s="7">
        <f t="shared" si="3"/>
        <v>-5722.629999999997</v>
      </c>
      <c r="O34" s="17">
        <v>283</v>
      </c>
      <c r="P34" s="18"/>
    </row>
    <row r="35" spans="1:16" ht="12.75">
      <c r="A35" s="5" t="s">
        <v>31</v>
      </c>
      <c r="B35" s="12">
        <v>840200025</v>
      </c>
      <c r="C35" s="6">
        <v>28637</v>
      </c>
      <c r="D35" s="7">
        <f t="shared" si="0"/>
        <v>22262.68</v>
      </c>
      <c r="E35" s="34">
        <v>784.8999999999999</v>
      </c>
      <c r="F35" s="34">
        <v>21477.78</v>
      </c>
      <c r="G35" s="7">
        <f t="shared" si="1"/>
        <v>16704.24</v>
      </c>
      <c r="H35" s="34">
        <v>784.8999999999999</v>
      </c>
      <c r="I35" s="34">
        <v>15919.34</v>
      </c>
      <c r="J35" s="7">
        <f t="shared" si="2"/>
        <v>16704.24</v>
      </c>
      <c r="K35" s="34">
        <v>784.8999999999999</v>
      </c>
      <c r="L35" s="34">
        <v>15919.34</v>
      </c>
      <c r="M35" s="7"/>
      <c r="N35" s="7">
        <f t="shared" si="3"/>
        <v>-5558.439999999999</v>
      </c>
      <c r="O35" s="17">
        <v>543</v>
      </c>
      <c r="P35" s="18"/>
    </row>
    <row r="36" spans="1:16" ht="12.75">
      <c r="A36" s="5" t="s">
        <v>32</v>
      </c>
      <c r="B36" s="12">
        <v>840200026</v>
      </c>
      <c r="C36" s="6">
        <v>194311</v>
      </c>
      <c r="D36" s="7">
        <f t="shared" si="0"/>
        <v>150848.98</v>
      </c>
      <c r="E36" s="34">
        <v>3961.9799999999996</v>
      </c>
      <c r="F36" s="34">
        <v>146887</v>
      </c>
      <c r="G36" s="7">
        <f t="shared" si="1"/>
        <v>159719.62000000002</v>
      </c>
      <c r="H36" s="34">
        <v>3961.9799999999996</v>
      </c>
      <c r="I36" s="34">
        <v>155757.64</v>
      </c>
      <c r="J36" s="7">
        <f t="shared" si="2"/>
        <v>150846.6</v>
      </c>
      <c r="K36" s="34">
        <v>3961.9799999999996</v>
      </c>
      <c r="L36" s="34">
        <v>146884.62</v>
      </c>
      <c r="M36" s="7">
        <f>SUM(I36-F36)</f>
        <v>8870.640000000014</v>
      </c>
      <c r="N36" s="7"/>
      <c r="O36" s="17">
        <v>2212</v>
      </c>
      <c r="P36" s="18"/>
    </row>
    <row r="37" spans="1:16" ht="12.75">
      <c r="A37" s="5" t="s">
        <v>66</v>
      </c>
      <c r="B37" s="12">
        <v>840200048</v>
      </c>
      <c r="C37" s="6">
        <v>118618</v>
      </c>
      <c r="D37" s="7">
        <f t="shared" si="0"/>
        <v>91797.17</v>
      </c>
      <c r="E37" s="34">
        <v>2833.7000000000003</v>
      </c>
      <c r="F37" s="34">
        <v>88963.47</v>
      </c>
      <c r="G37" s="7">
        <f t="shared" si="1"/>
        <v>90126.62999999999</v>
      </c>
      <c r="H37" s="34">
        <v>2833.7000000000003</v>
      </c>
      <c r="I37" s="34">
        <v>87292.93</v>
      </c>
      <c r="J37" s="7">
        <f t="shared" si="2"/>
        <v>90126.63</v>
      </c>
      <c r="K37" s="34">
        <v>2833.7000000000003</v>
      </c>
      <c r="L37" s="34">
        <v>87292.93000000001</v>
      </c>
      <c r="M37" s="7"/>
      <c r="N37" s="7">
        <f t="shared" si="3"/>
        <v>-1670.5400000000081</v>
      </c>
      <c r="O37" s="17">
        <v>2456</v>
      </c>
      <c r="P37" s="18"/>
    </row>
    <row r="38" spans="1:16" ht="12.75">
      <c r="A38" s="5" t="s">
        <v>58</v>
      </c>
      <c r="B38" s="12">
        <v>840200079</v>
      </c>
      <c r="C38" s="6">
        <v>34683</v>
      </c>
      <c r="D38" s="7">
        <f t="shared" si="0"/>
        <v>28133.8</v>
      </c>
      <c r="E38" s="34">
        <v>1649.52</v>
      </c>
      <c r="F38" s="34">
        <v>26484.28</v>
      </c>
      <c r="G38" s="7">
        <f t="shared" si="1"/>
        <v>33091.9</v>
      </c>
      <c r="H38" s="34">
        <v>1649.52</v>
      </c>
      <c r="I38" s="34">
        <v>31442.38</v>
      </c>
      <c r="J38" s="7">
        <f t="shared" si="2"/>
        <v>28131.539999999997</v>
      </c>
      <c r="K38" s="34">
        <v>1649.52</v>
      </c>
      <c r="L38" s="34">
        <v>26482.019999999997</v>
      </c>
      <c r="M38" s="7">
        <f>SUM(I38-F38)</f>
        <v>4958.100000000002</v>
      </c>
      <c r="N38" s="7"/>
      <c r="O38" s="17">
        <v>953</v>
      </c>
      <c r="P38" s="18"/>
    </row>
    <row r="39" spans="1:16" ht="18" customHeight="1">
      <c r="A39" s="5" t="s">
        <v>67</v>
      </c>
      <c r="B39" s="12">
        <v>51000003</v>
      </c>
      <c r="C39" s="6">
        <v>9839</v>
      </c>
      <c r="D39" s="7">
        <f t="shared" si="0"/>
        <v>2474.25</v>
      </c>
      <c r="E39" s="34">
        <v>14.5</v>
      </c>
      <c r="F39" s="34">
        <v>2459.75</v>
      </c>
      <c r="G39" s="7">
        <f t="shared" si="1"/>
        <v>2344.77</v>
      </c>
      <c r="H39" s="34">
        <v>14.5</v>
      </c>
      <c r="I39" s="34">
        <v>2330.27</v>
      </c>
      <c r="J39" s="7">
        <f t="shared" si="2"/>
        <v>2344.77</v>
      </c>
      <c r="K39" s="34">
        <v>14.5</v>
      </c>
      <c r="L39" s="34">
        <v>2330.27</v>
      </c>
      <c r="M39" s="7"/>
      <c r="N39" s="7">
        <f t="shared" si="3"/>
        <v>-129.48000000000002</v>
      </c>
      <c r="O39" s="17">
        <v>62</v>
      </c>
      <c r="P39" s="18"/>
    </row>
    <row r="40" spans="1:16" ht="12.75">
      <c r="A40" s="5" t="s">
        <v>33</v>
      </c>
      <c r="B40" s="12">
        <v>880200029</v>
      </c>
      <c r="C40" s="6">
        <v>70936</v>
      </c>
      <c r="D40" s="7">
        <f t="shared" si="0"/>
        <v>56283.1</v>
      </c>
      <c r="E40" s="34">
        <v>2013.6</v>
      </c>
      <c r="F40" s="34">
        <v>54269.5</v>
      </c>
      <c r="G40" s="7">
        <f t="shared" si="1"/>
        <v>60491.65</v>
      </c>
      <c r="H40" s="34">
        <v>2013.6</v>
      </c>
      <c r="I40" s="34">
        <v>58478.05</v>
      </c>
      <c r="J40" s="7">
        <f t="shared" si="2"/>
        <v>56279.46</v>
      </c>
      <c r="K40" s="34">
        <v>2013.6</v>
      </c>
      <c r="L40" s="34">
        <v>54265.86</v>
      </c>
      <c r="M40" s="7">
        <f>SUM(I40-F40)</f>
        <v>4208.550000000003</v>
      </c>
      <c r="N40" s="7"/>
      <c r="O40" s="17">
        <v>1580</v>
      </c>
      <c r="P40" s="18"/>
    </row>
    <row r="41" spans="1:16" ht="12.75">
      <c r="A41" s="5" t="s">
        <v>34</v>
      </c>
      <c r="B41" s="12">
        <v>880200036</v>
      </c>
      <c r="C41" s="6">
        <v>13117</v>
      </c>
      <c r="D41" s="7">
        <f t="shared" si="0"/>
        <v>10008.29</v>
      </c>
      <c r="E41" s="34">
        <v>170.54</v>
      </c>
      <c r="F41" s="34">
        <v>9837.75</v>
      </c>
      <c r="G41" s="7">
        <f t="shared" si="1"/>
        <v>7305.9</v>
      </c>
      <c r="H41" s="34">
        <v>170.54</v>
      </c>
      <c r="I41" s="34">
        <v>7135.36</v>
      </c>
      <c r="J41" s="7">
        <f t="shared" si="2"/>
        <v>7305.9</v>
      </c>
      <c r="K41" s="34">
        <v>170.54</v>
      </c>
      <c r="L41" s="34">
        <v>7135.36</v>
      </c>
      <c r="M41" s="7"/>
      <c r="N41" s="7">
        <f t="shared" si="3"/>
        <v>-2702.3900000000003</v>
      </c>
      <c r="O41" s="17">
        <v>113</v>
      </c>
      <c r="P41" s="18"/>
    </row>
    <row r="42" spans="1:16" ht="12.75">
      <c r="A42" s="5" t="s">
        <v>35</v>
      </c>
      <c r="B42" s="12">
        <v>880200055</v>
      </c>
      <c r="C42" s="6">
        <v>13628</v>
      </c>
      <c r="D42" s="7">
        <f t="shared" si="0"/>
        <v>10322.67</v>
      </c>
      <c r="E42" s="34">
        <v>101.64</v>
      </c>
      <c r="F42" s="34">
        <v>10221.03</v>
      </c>
      <c r="G42" s="7">
        <f t="shared" si="1"/>
        <v>9677.31</v>
      </c>
      <c r="H42" s="34">
        <v>101.64</v>
      </c>
      <c r="I42" s="34">
        <v>9575.67</v>
      </c>
      <c r="J42" s="7">
        <f t="shared" si="2"/>
        <v>9677.31</v>
      </c>
      <c r="K42" s="34">
        <v>101.64</v>
      </c>
      <c r="L42" s="34">
        <v>9575.67</v>
      </c>
      <c r="M42" s="7"/>
      <c r="N42" s="7">
        <f t="shared" si="3"/>
        <v>-645.3600000000006</v>
      </c>
      <c r="O42" s="17">
        <v>229</v>
      </c>
      <c r="P42" s="18"/>
    </row>
    <row r="43" spans="1:16" ht="12.75">
      <c r="A43" s="5" t="s">
        <v>36</v>
      </c>
      <c r="B43" s="12">
        <v>880200056</v>
      </c>
      <c r="C43" s="6">
        <v>1958</v>
      </c>
      <c r="D43" s="7">
        <f t="shared" si="0"/>
        <v>1512.06</v>
      </c>
      <c r="E43" s="34">
        <v>43.56</v>
      </c>
      <c r="F43" s="34">
        <v>1468.5</v>
      </c>
      <c r="G43" s="7">
        <f t="shared" si="1"/>
        <v>1179.3400000000001</v>
      </c>
      <c r="H43" s="34">
        <v>43.56</v>
      </c>
      <c r="I43" s="34">
        <v>1135.7800000000002</v>
      </c>
      <c r="J43" s="7">
        <f t="shared" si="2"/>
        <v>1179.3400000000001</v>
      </c>
      <c r="K43" s="34">
        <v>43.56</v>
      </c>
      <c r="L43" s="34">
        <v>1135.7800000000002</v>
      </c>
      <c r="M43" s="7"/>
      <c r="N43" s="7">
        <f t="shared" si="3"/>
        <v>-332.7199999999998</v>
      </c>
      <c r="O43" s="17">
        <v>24</v>
      </c>
      <c r="P43" s="18"/>
    </row>
    <row r="44" spans="1:16" ht="12.75">
      <c r="A44" s="5" t="s">
        <v>60</v>
      </c>
      <c r="B44" s="12">
        <v>880200080</v>
      </c>
      <c r="C44" s="6">
        <v>16444</v>
      </c>
      <c r="D44" s="7">
        <f t="shared" si="0"/>
        <v>11405.76</v>
      </c>
      <c r="E44" s="34">
        <v>287.98</v>
      </c>
      <c r="F44" s="34">
        <v>11117.78</v>
      </c>
      <c r="G44" s="7">
        <f t="shared" si="1"/>
        <v>11917.39</v>
      </c>
      <c r="H44" s="34">
        <v>287.98</v>
      </c>
      <c r="I44" s="34">
        <v>11629.41</v>
      </c>
      <c r="J44" s="7">
        <f t="shared" si="2"/>
        <v>11398.489999999998</v>
      </c>
      <c r="K44" s="34">
        <v>287.98</v>
      </c>
      <c r="L44" s="34">
        <v>11110.509999999998</v>
      </c>
      <c r="M44" s="7">
        <f>SUM(I44-F44)</f>
        <v>511.6299999999992</v>
      </c>
      <c r="N44" s="7"/>
      <c r="O44" s="17">
        <v>284</v>
      </c>
      <c r="P44" s="18"/>
    </row>
    <row r="45" spans="1:16" ht="12.75">
      <c r="A45" s="5" t="s">
        <v>37</v>
      </c>
      <c r="B45" s="12">
        <v>885100007</v>
      </c>
      <c r="C45" s="6">
        <v>55484</v>
      </c>
      <c r="D45" s="7">
        <f t="shared" si="0"/>
        <v>42281.869999999995</v>
      </c>
      <c r="E45" s="34">
        <v>467.84</v>
      </c>
      <c r="F45" s="34">
        <v>41814.03</v>
      </c>
      <c r="G45" s="7">
        <f t="shared" si="1"/>
        <v>42039.84</v>
      </c>
      <c r="H45" s="34">
        <v>467.84</v>
      </c>
      <c r="I45" s="34">
        <v>41572</v>
      </c>
      <c r="J45" s="7">
        <f t="shared" si="2"/>
        <v>42039.84</v>
      </c>
      <c r="K45" s="34">
        <v>467.84</v>
      </c>
      <c r="L45" s="34">
        <v>41572</v>
      </c>
      <c r="M45" s="7"/>
      <c r="N45" s="7">
        <f t="shared" si="3"/>
        <v>-242.02999999999884</v>
      </c>
      <c r="O45" s="17">
        <v>719</v>
      </c>
      <c r="P45" s="18"/>
    </row>
    <row r="46" spans="1:16" ht="12.75">
      <c r="A46" s="5" t="s">
        <v>38</v>
      </c>
      <c r="B46" s="12">
        <v>887600002</v>
      </c>
      <c r="C46" s="6">
        <v>36972</v>
      </c>
      <c r="D46" s="7">
        <f t="shared" si="0"/>
        <v>29050.69</v>
      </c>
      <c r="E46" s="34">
        <v>152.16</v>
      </c>
      <c r="F46" s="34">
        <v>28898.53</v>
      </c>
      <c r="G46" s="7">
        <f t="shared" si="1"/>
        <v>26630.43</v>
      </c>
      <c r="H46" s="34">
        <v>152.16</v>
      </c>
      <c r="I46" s="34">
        <v>26478.27</v>
      </c>
      <c r="J46" s="7">
        <f t="shared" si="2"/>
        <v>26630.43</v>
      </c>
      <c r="K46" s="34">
        <v>152.16</v>
      </c>
      <c r="L46" s="34">
        <v>26478.27</v>
      </c>
      <c r="M46" s="7"/>
      <c r="N46" s="7">
        <f t="shared" si="3"/>
        <v>-2420.2599999999984</v>
      </c>
      <c r="O46" s="17">
        <v>720</v>
      </c>
      <c r="P46" s="18"/>
    </row>
    <row r="47" spans="1:16" ht="11.25" customHeight="1">
      <c r="A47" s="5" t="s">
        <v>68</v>
      </c>
      <c r="B47" s="12">
        <v>888300008</v>
      </c>
      <c r="C47" s="6">
        <v>7803</v>
      </c>
      <c r="D47" s="7">
        <f t="shared" si="0"/>
        <v>5404.56</v>
      </c>
      <c r="E47" s="34">
        <v>136.56</v>
      </c>
      <c r="F47" s="34">
        <v>5268</v>
      </c>
      <c r="G47" s="7">
        <f t="shared" si="1"/>
        <v>5962.700000000001</v>
      </c>
      <c r="H47" s="34">
        <v>136.56</v>
      </c>
      <c r="I47" s="34">
        <v>5826.14</v>
      </c>
      <c r="J47" s="7">
        <f t="shared" si="2"/>
        <v>5388.220000000001</v>
      </c>
      <c r="K47" s="34">
        <v>136.56</v>
      </c>
      <c r="L47" s="34">
        <v>5251.660000000001</v>
      </c>
      <c r="M47" s="7">
        <f>SUM(I47-F47)</f>
        <v>558.1400000000003</v>
      </c>
      <c r="N47" s="7"/>
      <c r="O47" s="17">
        <v>164</v>
      </c>
      <c r="P47" s="18"/>
    </row>
    <row r="48" spans="1:16" ht="17.25" customHeight="1">
      <c r="A48" s="5" t="s">
        <v>39</v>
      </c>
      <c r="B48" s="12">
        <v>900200006</v>
      </c>
      <c r="C48" s="6">
        <v>21797</v>
      </c>
      <c r="D48" s="7">
        <f t="shared" si="0"/>
        <v>16617.8</v>
      </c>
      <c r="E48" s="34">
        <v>270.0199999999999</v>
      </c>
      <c r="F48" s="34">
        <v>16347.78</v>
      </c>
      <c r="G48" s="7">
        <f t="shared" si="1"/>
        <v>16795.79</v>
      </c>
      <c r="H48" s="34">
        <v>270.0199999999999</v>
      </c>
      <c r="I48" s="34">
        <v>16525.77</v>
      </c>
      <c r="J48" s="7">
        <f t="shared" si="2"/>
        <v>16611.73</v>
      </c>
      <c r="K48" s="34">
        <v>270.0199999999999</v>
      </c>
      <c r="L48" s="34">
        <v>16341.71</v>
      </c>
      <c r="M48" s="7">
        <f>SUM(I48-F48)</f>
        <v>177.98999999999978</v>
      </c>
      <c r="N48" s="7"/>
      <c r="O48" s="17">
        <v>540</v>
      </c>
      <c r="P48" s="18"/>
    </row>
    <row r="49" spans="1:16" ht="12.75">
      <c r="A49" s="5" t="s">
        <v>40</v>
      </c>
      <c r="B49" s="12">
        <v>900200056</v>
      </c>
      <c r="C49" s="6">
        <v>51656</v>
      </c>
      <c r="D49" s="7">
        <f t="shared" si="0"/>
        <v>39600.369999999995</v>
      </c>
      <c r="E49" s="34">
        <v>858.34</v>
      </c>
      <c r="F49" s="34">
        <v>38742.03</v>
      </c>
      <c r="G49" s="7">
        <f t="shared" si="1"/>
        <v>37566.60999999999</v>
      </c>
      <c r="H49" s="34">
        <v>858.34</v>
      </c>
      <c r="I49" s="34">
        <v>36708.27</v>
      </c>
      <c r="J49" s="7">
        <f t="shared" si="2"/>
        <v>37566.61</v>
      </c>
      <c r="K49" s="34">
        <v>858.34</v>
      </c>
      <c r="L49" s="34">
        <v>36708.270000000004</v>
      </c>
      <c r="M49" s="7"/>
      <c r="N49" s="7">
        <f t="shared" si="3"/>
        <v>-2033.760000000002</v>
      </c>
      <c r="O49" s="17">
        <v>599</v>
      </c>
      <c r="P49" s="18"/>
    </row>
    <row r="50" spans="1:16" ht="12.75">
      <c r="A50" s="5" t="s">
        <v>41</v>
      </c>
      <c r="B50" s="12">
        <v>900200058</v>
      </c>
      <c r="C50" s="6">
        <v>49159</v>
      </c>
      <c r="D50" s="7">
        <f t="shared" si="0"/>
        <v>36869.25</v>
      </c>
      <c r="E50" s="34">
        <v>0</v>
      </c>
      <c r="F50" s="34">
        <v>36869.25</v>
      </c>
      <c r="G50" s="7">
        <f t="shared" si="1"/>
        <v>8100.19</v>
      </c>
      <c r="H50" s="34">
        <v>0</v>
      </c>
      <c r="I50" s="34">
        <v>8100.19</v>
      </c>
      <c r="J50" s="7">
        <f t="shared" si="2"/>
        <v>8100.19</v>
      </c>
      <c r="K50" s="34">
        <v>0</v>
      </c>
      <c r="L50" s="34">
        <v>8100.19</v>
      </c>
      <c r="M50" s="7"/>
      <c r="N50" s="7">
        <f t="shared" si="3"/>
        <v>-28769.06</v>
      </c>
      <c r="O50" s="17">
        <v>102</v>
      </c>
      <c r="P50" s="18"/>
    </row>
    <row r="51" spans="1:16" ht="12.75">
      <c r="A51" s="5" t="s">
        <v>42</v>
      </c>
      <c r="B51" s="12">
        <v>900200082</v>
      </c>
      <c r="C51" s="6">
        <v>6544</v>
      </c>
      <c r="D51" s="7">
        <f t="shared" si="0"/>
        <v>4651.44</v>
      </c>
      <c r="E51" s="34">
        <v>100.66000000000001</v>
      </c>
      <c r="F51" s="34">
        <v>4550.78</v>
      </c>
      <c r="G51" s="7">
        <f t="shared" si="1"/>
        <v>4429.51</v>
      </c>
      <c r="H51" s="34">
        <v>100.66000000000001</v>
      </c>
      <c r="I51" s="34">
        <v>4328.85</v>
      </c>
      <c r="J51" s="7">
        <f t="shared" si="2"/>
        <v>4429.509999999999</v>
      </c>
      <c r="K51" s="34">
        <v>100.66000000000001</v>
      </c>
      <c r="L51" s="34">
        <v>4328.849999999999</v>
      </c>
      <c r="M51" s="7"/>
      <c r="N51" s="7">
        <f t="shared" si="3"/>
        <v>-221.92999999999938</v>
      </c>
      <c r="O51" s="17">
        <v>77</v>
      </c>
      <c r="P51" s="18"/>
    </row>
    <row r="52" spans="1:16" ht="12.75">
      <c r="A52" s="5" t="s">
        <v>43</v>
      </c>
      <c r="B52" s="12">
        <v>900200086</v>
      </c>
      <c r="C52" s="6">
        <v>40861</v>
      </c>
      <c r="D52" s="7">
        <f t="shared" si="0"/>
        <v>31258.28</v>
      </c>
      <c r="E52" s="34">
        <v>0</v>
      </c>
      <c r="F52" s="34">
        <v>31258.28</v>
      </c>
      <c r="G52" s="7">
        <f t="shared" si="1"/>
        <v>31161.92</v>
      </c>
      <c r="H52" s="34">
        <v>0</v>
      </c>
      <c r="I52" s="34">
        <v>31161.92</v>
      </c>
      <c r="J52" s="7">
        <f t="shared" si="2"/>
        <v>31161.92</v>
      </c>
      <c r="K52" s="34">
        <v>0</v>
      </c>
      <c r="L52" s="34">
        <v>31161.92</v>
      </c>
      <c r="M52" s="7"/>
      <c r="N52" s="7">
        <f t="shared" si="3"/>
        <v>-96.36000000000058</v>
      </c>
      <c r="O52" s="17">
        <v>785</v>
      </c>
      <c r="P52" s="18"/>
    </row>
    <row r="53" spans="1:16" ht="12.75">
      <c r="A53" s="5" t="s">
        <v>44</v>
      </c>
      <c r="B53" s="12">
        <v>900200087</v>
      </c>
      <c r="C53" s="6">
        <v>21700</v>
      </c>
      <c r="D53" s="7">
        <f t="shared" si="0"/>
        <v>17751.67</v>
      </c>
      <c r="E53" s="34">
        <v>562.9200000000001</v>
      </c>
      <c r="F53" s="34">
        <v>17188.75</v>
      </c>
      <c r="G53" s="7">
        <f t="shared" si="1"/>
        <v>19866.589999999997</v>
      </c>
      <c r="H53" s="34">
        <v>562.9200000000001</v>
      </c>
      <c r="I53" s="34">
        <v>19303.67</v>
      </c>
      <c r="J53" s="7">
        <f t="shared" si="2"/>
        <v>17745.6</v>
      </c>
      <c r="K53" s="34">
        <v>562.9200000000001</v>
      </c>
      <c r="L53" s="34">
        <v>17182.68</v>
      </c>
      <c r="M53" s="7">
        <f>SUM(I53-F53)</f>
        <v>2114.9199999999983</v>
      </c>
      <c r="N53" s="7"/>
      <c r="O53" s="17">
        <v>408</v>
      </c>
      <c r="P53" s="18"/>
    </row>
    <row r="54" spans="1:16" ht="12.75">
      <c r="A54" s="5" t="s">
        <v>45</v>
      </c>
      <c r="B54" s="12">
        <v>900200088</v>
      </c>
      <c r="C54" s="6">
        <v>16096</v>
      </c>
      <c r="D54" s="7">
        <f t="shared" si="0"/>
        <v>12379.15</v>
      </c>
      <c r="E54" s="34">
        <v>307.18</v>
      </c>
      <c r="F54" s="34">
        <v>12071.97</v>
      </c>
      <c r="G54" s="7">
        <f t="shared" si="1"/>
        <v>10018.91</v>
      </c>
      <c r="H54" s="34">
        <v>307.18</v>
      </c>
      <c r="I54" s="34">
        <v>9711.73</v>
      </c>
      <c r="J54" s="7">
        <f t="shared" si="2"/>
        <v>10018.91</v>
      </c>
      <c r="K54" s="34">
        <v>307.18</v>
      </c>
      <c r="L54" s="34">
        <v>9711.73</v>
      </c>
      <c r="M54" s="7"/>
      <c r="N54" s="7">
        <f t="shared" si="3"/>
        <v>-2360.24</v>
      </c>
      <c r="O54" s="17">
        <v>216</v>
      </c>
      <c r="P54" s="18"/>
    </row>
    <row r="55" spans="1:16" ht="12.75">
      <c r="A55" s="5" t="s">
        <v>46</v>
      </c>
      <c r="B55" s="12">
        <v>900200089</v>
      </c>
      <c r="C55" s="6">
        <v>211080</v>
      </c>
      <c r="D55" s="7">
        <f t="shared" si="0"/>
        <v>166150.59</v>
      </c>
      <c r="E55" s="34">
        <v>4616.62</v>
      </c>
      <c r="F55" s="34">
        <v>161533.97</v>
      </c>
      <c r="G55" s="7">
        <f t="shared" si="1"/>
        <v>168248.44999999998</v>
      </c>
      <c r="H55" s="34">
        <v>4616.62</v>
      </c>
      <c r="I55" s="34">
        <v>163631.83</v>
      </c>
      <c r="J55" s="7">
        <f t="shared" si="2"/>
        <v>166144.67</v>
      </c>
      <c r="K55" s="34">
        <v>4616.62</v>
      </c>
      <c r="L55" s="34">
        <v>161528.05000000002</v>
      </c>
      <c r="M55" s="7">
        <f>SUM(I55-F55)</f>
        <v>2097.859999999986</v>
      </c>
      <c r="N55" s="7"/>
      <c r="O55" s="17">
        <v>3529</v>
      </c>
      <c r="P55" s="18"/>
    </row>
    <row r="56" spans="1:16" ht="12.75">
      <c r="A56" s="5" t="s">
        <v>47</v>
      </c>
      <c r="B56" s="12">
        <v>901200007</v>
      </c>
      <c r="C56" s="6">
        <v>28773</v>
      </c>
      <c r="D56" s="7">
        <f t="shared" si="0"/>
        <v>22380.71</v>
      </c>
      <c r="E56" s="34">
        <v>361.1800000000001</v>
      </c>
      <c r="F56" s="34">
        <v>22019.53</v>
      </c>
      <c r="G56" s="7">
        <f t="shared" si="1"/>
        <v>23247.920000000002</v>
      </c>
      <c r="H56" s="34">
        <v>361.1800000000001</v>
      </c>
      <c r="I56" s="34">
        <v>22886.74</v>
      </c>
      <c r="J56" s="7">
        <f t="shared" si="2"/>
        <v>22364.27</v>
      </c>
      <c r="K56" s="34">
        <v>361.1800000000001</v>
      </c>
      <c r="L56" s="34">
        <v>22003.09</v>
      </c>
      <c r="M56" s="7">
        <f>SUM(I56-F56)</f>
        <v>867.2100000000028</v>
      </c>
      <c r="N56" s="7"/>
      <c r="O56" s="17">
        <v>645</v>
      </c>
      <c r="P56" s="18"/>
    </row>
    <row r="57" spans="1:16" ht="12.75">
      <c r="A57" s="5" t="s">
        <v>48</v>
      </c>
      <c r="B57" s="12">
        <v>901200014</v>
      </c>
      <c r="C57" s="6">
        <v>37060</v>
      </c>
      <c r="D57" s="7">
        <f t="shared" si="0"/>
        <v>28251.210000000003</v>
      </c>
      <c r="E57" s="34">
        <v>456.24</v>
      </c>
      <c r="F57" s="34">
        <v>27794.97</v>
      </c>
      <c r="G57" s="7">
        <f t="shared" si="1"/>
        <v>32811.28</v>
      </c>
      <c r="H57" s="34">
        <v>456.24</v>
      </c>
      <c r="I57" s="34">
        <v>32355.04</v>
      </c>
      <c r="J57" s="7">
        <f t="shared" si="2"/>
        <v>28224.81</v>
      </c>
      <c r="K57" s="34">
        <v>456.24</v>
      </c>
      <c r="L57" s="34">
        <v>27768.57</v>
      </c>
      <c r="M57" s="7">
        <f>SUM(I57-F57)</f>
        <v>4560.07</v>
      </c>
      <c r="N57" s="7"/>
      <c r="O57" s="17">
        <v>393</v>
      </c>
      <c r="P57" s="18">
        <v>125</v>
      </c>
    </row>
    <row r="58" spans="1:16" ht="12.75">
      <c r="A58" s="5" t="s">
        <v>69</v>
      </c>
      <c r="B58" s="12">
        <v>901200021</v>
      </c>
      <c r="C58" s="6">
        <v>39160</v>
      </c>
      <c r="D58" s="7">
        <f>E58+F58</f>
        <v>31170.49</v>
      </c>
      <c r="E58" s="34">
        <v>1800.52</v>
      </c>
      <c r="F58" s="34">
        <v>29369.97</v>
      </c>
      <c r="G58" s="7">
        <f>H58+I58</f>
        <v>27708.13</v>
      </c>
      <c r="H58" s="34">
        <v>1800.52</v>
      </c>
      <c r="I58" s="34">
        <v>25907.61</v>
      </c>
      <c r="J58" s="7">
        <f>K58+L58</f>
        <v>27708.13</v>
      </c>
      <c r="K58" s="34">
        <v>1800.52</v>
      </c>
      <c r="L58" s="34">
        <v>25907.61</v>
      </c>
      <c r="M58" s="7"/>
      <c r="N58" s="7">
        <f t="shared" si="3"/>
        <v>-3462.3600000000006</v>
      </c>
      <c r="O58" s="17">
        <v>811</v>
      </c>
      <c r="P58" s="18"/>
    </row>
    <row r="59" spans="1:16" ht="17.25" customHeight="1">
      <c r="A59" s="5" t="s">
        <v>70</v>
      </c>
      <c r="B59" s="12">
        <v>905700001</v>
      </c>
      <c r="C59" s="6">
        <v>7042</v>
      </c>
      <c r="D59" s="7">
        <f t="shared" si="0"/>
        <v>5595.24</v>
      </c>
      <c r="E59" s="34">
        <v>193.96</v>
      </c>
      <c r="F59" s="34">
        <v>5401.28</v>
      </c>
      <c r="G59" s="7">
        <f t="shared" si="1"/>
        <v>6083.46</v>
      </c>
      <c r="H59" s="34">
        <v>193.96</v>
      </c>
      <c r="I59" s="34">
        <v>5889.5</v>
      </c>
      <c r="J59" s="7">
        <f t="shared" si="2"/>
        <v>5591.61</v>
      </c>
      <c r="K59" s="34">
        <v>193.96</v>
      </c>
      <c r="L59" s="34">
        <v>5397.65</v>
      </c>
      <c r="M59" s="7">
        <f>SUM(I59-F59)</f>
        <v>488.22000000000025</v>
      </c>
      <c r="N59" s="7"/>
      <c r="O59" s="17">
        <v>203</v>
      </c>
      <c r="P59" s="18"/>
    </row>
    <row r="60" spans="1:16" s="20" customFormat="1" ht="15">
      <c r="A60" s="8" t="s">
        <v>3</v>
      </c>
      <c r="B60" s="8"/>
      <c r="C60" s="9">
        <f aca="true" t="shared" si="4" ref="C60:P60">SUM(C8:C59)</f>
        <v>4137663</v>
      </c>
      <c r="D60" s="9">
        <f t="shared" si="4"/>
        <v>3149273.029999999</v>
      </c>
      <c r="E60" s="35">
        <f t="shared" si="4"/>
        <v>64565.59999999997</v>
      </c>
      <c r="F60" s="35">
        <f t="shared" si="4"/>
        <v>3084707.4299999983</v>
      </c>
      <c r="G60" s="9">
        <f t="shared" si="4"/>
        <v>3110846.3099999987</v>
      </c>
      <c r="H60" s="35">
        <f t="shared" si="4"/>
        <v>64565.59999999997</v>
      </c>
      <c r="I60" s="35">
        <f t="shared" si="4"/>
        <v>3046280.7099999995</v>
      </c>
      <c r="J60" s="9">
        <f t="shared" si="4"/>
        <v>3031669.089999999</v>
      </c>
      <c r="K60" s="35">
        <f t="shared" si="4"/>
        <v>64565.59999999997</v>
      </c>
      <c r="L60" s="35">
        <f t="shared" si="4"/>
        <v>2967103.489999999</v>
      </c>
      <c r="M60" s="9">
        <f t="shared" si="4"/>
        <v>77695.30000000008</v>
      </c>
      <c r="N60" s="9">
        <f t="shared" si="4"/>
        <v>-116122.01999999997</v>
      </c>
      <c r="O60" s="10">
        <f t="shared" si="4"/>
        <v>53619</v>
      </c>
      <c r="P60" s="13">
        <f t="shared" si="4"/>
        <v>143</v>
      </c>
    </row>
  </sheetData>
  <sheetProtection/>
  <mergeCells count="11">
    <mergeCell ref="J5:L5"/>
    <mergeCell ref="M5:M6"/>
    <mergeCell ref="N5:N6"/>
    <mergeCell ref="A2:Q2"/>
    <mergeCell ref="A7:B7"/>
    <mergeCell ref="A5:B6"/>
    <mergeCell ref="O5:O6"/>
    <mergeCell ref="P5:P6"/>
    <mergeCell ref="C5:C6"/>
    <mergeCell ref="D5:F5"/>
    <mergeCell ref="G5:I5"/>
  </mergeCells>
  <printOptions/>
  <pageMargins left="0.2362204724409449" right="0.2362204724409449" top="0.4724409448818898" bottom="0.15748031496062992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2023-01-17T09:18:59Z</cp:lastPrinted>
  <dcterms:created xsi:type="dcterms:W3CDTF">2006-03-14T12:21:32Z</dcterms:created>
  <dcterms:modified xsi:type="dcterms:W3CDTF">2023-01-17T09:19:02Z</dcterms:modified>
  <cp:category/>
  <cp:version/>
  <cp:contentType/>
  <cp:contentStatus/>
</cp:coreProperties>
</file>