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Latgale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<sst xmlns="http://schemas.openxmlformats.org/spreadsheetml/2006/main" count="55" uniqueCount="48">
  <si>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Kopā</t>
  </si>
  <si>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</si>
  <si>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</si>
  <si>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</si>
  <si>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</si>
  <si>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</si>
  <si>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</si>
  <si>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</si>
  <si>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</si>
  <si>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Pārstrāde virs līguma summas (+)</t>
  </si>
  <si>
    <t>Līguma neizpilde (-)</t>
  </si>
  <si>
    <t>Daudiša Vita - ārsta prakse zobārstniecībā</t>
  </si>
  <si>
    <t>Dembovska Vēsma - ārsta prakse zobārstniecībā</t>
  </si>
  <si>
    <t>Griščenko Svetlana -ārsta prakse zobārstniecībā</t>
  </si>
  <si>
    <t>Grunšteine Gaļina - ārsta prakse zobārstniecībā</t>
  </si>
  <si>
    <t>Kozuļ-Kaža Anna - ārsta prakse zobārstniecībā</t>
  </si>
  <si>
    <t>Kustrova Olga - ārsta prakse zobārstniecībā</t>
  </si>
  <si>
    <t>Latarceva Irēna - ārsta prakse zobārstniecībā</t>
  </si>
  <si>
    <t>Lipska Natālija - ārsta prakse zobārstniecībā</t>
  </si>
  <si>
    <t>Maceviča Ilona - ārsta prakse zobārstniecībā</t>
  </si>
  <si>
    <t>Oļševska Ināra - ģimenes ārsta un zobārsta prakse</t>
  </si>
  <si>
    <t>SALVE D, Krāslavas pilsētas S. Gorenko individuālais komerciālais uzņēmums</t>
  </si>
  <si>
    <t>Valaine Maija - ārsta prakse zobārstniecībā</t>
  </si>
  <si>
    <t>no LNG</t>
  </si>
  <si>
    <t>pakalpojumu apmaksa bez LNG</t>
  </si>
  <si>
    <t>3=4+5</t>
  </si>
  <si>
    <t>6=7+8</t>
  </si>
  <si>
    <t>9=10+11</t>
  </si>
  <si>
    <t>12=8-5</t>
  </si>
  <si>
    <t>13=8-5</t>
  </si>
  <si>
    <t>Dentella, SIA</t>
  </si>
  <si>
    <t>Krāslavas novada Veselības un sociālo pakalpojumu centrs ""Dagda""</t>
  </si>
  <si>
    <t>Pārskats par noslēgtiem līgumiem un veikto darba apjomu zobārstniecības pakalpojumiem Latgales nodaļā 2022.gada 9 mēnešos</t>
  </si>
  <si>
    <t>AM Dental Studio, SIA</t>
  </si>
  <si>
    <t>Daugavpils zobārstniecības poliklīnika, SIA</t>
  </si>
  <si>
    <t>DENTAL PLUS, SIA</t>
  </si>
  <si>
    <t>DIADENT, SIA</t>
  </si>
  <si>
    <t>GRĪVAS POLIKLĪNIKA, SIA</t>
  </si>
  <si>
    <t>Kārsavas slimnīca, SIA</t>
  </si>
  <si>
    <t>Krāslavas slimnīca, SIA</t>
  </si>
  <si>
    <t>LĀZERS, SIA</t>
  </si>
  <si>
    <t>Ludzas medicīnas centrs, SIA</t>
  </si>
  <si>
    <t>Medical plus, SIA</t>
  </si>
  <si>
    <t>Medicīnas centrs 36,6, SIA</t>
  </si>
  <si>
    <t>RĒZEKNES SLIMNĪCA, SIA</t>
  </si>
  <si>
    <t>SOME, SIA</t>
  </si>
  <si>
    <t>Zilupes veselības un sociālās aprūpes centrs, SIA</t>
  </si>
  <si>
    <t>Zūbs, SIA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</si>
</sst>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5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vertical="top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91" zoomScaleNormal="91" zoomScalePageLayoutView="0" workbookViewId="0" topLeftCell="B1">
      <pane xSplit="2" ySplit="7" topLeftCell="D8" activePane="bottomRight" state="frozen"/>
      <selection pane="topLeft" activeCell="B1" sqref="B1"/>
      <selection pane="topRight" activeCell="E1" sqref="E1"/>
      <selection pane="bottomLeft" activeCell="B8" sqref="B8"/>
      <selection pane="bottomRight" activeCell="L23" sqref="L23"/>
    </sheetView>
  </sheetViews>
  <sheetFormatPr defaultColWidth="9.140625" defaultRowHeight="12.75"/>
  <cols>
    <col min="1" max="1" width="11.28125" style="17" hidden="1" customWidth="1"/>
    <col min="2" max="2" width="28.57421875" style="17" customWidth="1"/>
    <col min="3" max="3" width="8.8515625" style="18" hidden="1" customWidth="1"/>
    <col min="4" max="4" width="13.7109375" style="18" customWidth="1"/>
    <col min="5" max="5" width="11.421875" style="18" customWidth="1"/>
    <col min="6" max="6" width="11.00390625" style="18" customWidth="1"/>
    <col min="7" max="7" width="13.7109375" style="18" customWidth="1"/>
    <col min="8" max="10" width="11.8515625" style="18" customWidth="1"/>
    <col min="11" max="11" width="12.00390625" style="18" customWidth="1"/>
    <col min="12" max="12" width="10.00390625" style="18" customWidth="1"/>
    <col min="13" max="13" width="12.00390625" style="18" customWidth="1"/>
    <col min="14" max="14" width="10.421875" style="18" customWidth="1"/>
    <col min="15" max="15" width="12.28125" style="17" customWidth="1"/>
    <col min="16" max="16" width="12.28125" style="19" customWidth="1"/>
    <col min="17" max="17" width="9.7109375" style="19" customWidth="1"/>
    <col min="18" max="16384" width="9.140625" style="17" customWidth="1"/>
  </cols>
  <sheetData>
    <row r="1" spans="11:14" ht="12.75">
      <c r="K1" s="9"/>
      <c r="L1" s="9"/>
      <c r="M1" s="9"/>
      <c r="N1" s="9"/>
    </row>
    <row r="2" spans="1:17" ht="43.5" customHeight="1">
      <c r="A2" s="32" t="s">
        <v>32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7"/>
      <c r="P2" s="27"/>
      <c r="Q2" s="27"/>
    </row>
    <row r="3" spans="1:14" ht="15" customHeight="1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2:17" ht="49.5" customHeight="1">
      <c r="B5" s="41" t="s">
        <v>6</v>
      </c>
      <c r="C5" s="42"/>
      <c r="D5" s="39" t="s">
        <v>7</v>
      </c>
      <c r="E5" s="36" t="s">
        <v>8</v>
      </c>
      <c r="F5" s="37"/>
      <c r="G5" s="38"/>
      <c r="H5" s="36" t="s">
        <v>2</v>
      </c>
      <c r="I5" s="37"/>
      <c r="J5" s="38"/>
      <c r="K5" s="36" t="s">
        <v>1</v>
      </c>
      <c r="L5" s="37"/>
      <c r="M5" s="38"/>
      <c r="N5" s="29" t="s">
        <v>9</v>
      </c>
      <c r="O5" s="29" t="s">
        <v>10</v>
      </c>
      <c r="P5" s="25" t="s">
        <v>5</v>
      </c>
      <c r="Q5" s="34" t="s">
        <v>4</v>
      </c>
    </row>
    <row r="6" spans="2:17" ht="38.25">
      <c r="B6" s="43"/>
      <c r="C6" s="44"/>
      <c r="D6" s="40"/>
      <c r="E6" s="16" t="s">
        <v>0</v>
      </c>
      <c r="F6" s="16" t="s">
        <v>23</v>
      </c>
      <c r="G6" s="16" t="s">
        <v>24</v>
      </c>
      <c r="H6" s="16" t="s">
        <v>0</v>
      </c>
      <c r="I6" s="16" t="s">
        <v>23</v>
      </c>
      <c r="J6" s="16" t="s">
        <v>24</v>
      </c>
      <c r="K6" s="16" t="s">
        <v>0</v>
      </c>
      <c r="L6" s="16" t="s">
        <v>23</v>
      </c>
      <c r="M6" s="16" t="s">
        <v>24</v>
      </c>
      <c r="N6" s="28"/>
      <c r="O6" s="28"/>
      <c r="P6" s="26"/>
      <c r="Q6" s="35"/>
    </row>
    <row r="7" spans="2:17" ht="12.75">
      <c r="B7" s="30">
        <v>1</v>
      </c>
      <c r="C7" s="31"/>
      <c r="D7" s="1">
        <v>2</v>
      </c>
      <c r="E7" s="1" t="s">
        <v>25</v>
      </c>
      <c r="F7" s="1">
        <v>4</v>
      </c>
      <c r="G7" s="1">
        <v>5</v>
      </c>
      <c r="H7" s="1" t="s">
        <v>26</v>
      </c>
      <c r="I7" s="1">
        <v>7</v>
      </c>
      <c r="J7" s="1">
        <v>8</v>
      </c>
      <c r="K7" s="1" t="s">
        <v>27</v>
      </c>
      <c r="L7" s="1">
        <v>10</v>
      </c>
      <c r="M7" s="1">
        <v>11</v>
      </c>
      <c r="N7" s="1" t="s">
        <v>28</v>
      </c>
      <c r="O7" s="1" t="s">
        <v>29</v>
      </c>
      <c r="P7" s="1">
        <v>14</v>
      </c>
      <c r="Q7" s="1">
        <v>15</v>
      </c>
    </row>
    <row r="8" spans="2:17" ht="12.75">
      <c r="B8" s="22" t="s">
        <v>33</v>
      </c>
      <c r="C8" s="10">
        <v>6000002</v>
      </c>
      <c r="D8" s="11">
        <v>124844</v>
      </c>
      <c r="E8" s="12">
        <f>F8+G8</f>
        <v>87194</v>
      </c>
      <c r="F8" s="12">
        <v>2185.58</v>
      </c>
      <c r="G8" s="12">
        <v>85008.42</v>
      </c>
      <c r="H8" s="13">
        <f>I8+J8</f>
        <v>104540.59</v>
      </c>
      <c r="I8" s="13">
        <v>2185.58</v>
      </c>
      <c r="J8" s="13">
        <v>102355.01</v>
      </c>
      <c r="K8" s="13">
        <f>L8+M8</f>
        <v>87191.95</v>
      </c>
      <c r="L8" s="13">
        <v>2185.58</v>
      </c>
      <c r="M8" s="13">
        <v>85006.37</v>
      </c>
      <c r="N8" s="3">
        <f>SUM(J8-G8)</f>
        <v>17346.589999999997</v>
      </c>
      <c r="O8" s="3"/>
      <c r="P8" s="2">
        <v>1618</v>
      </c>
      <c r="Q8" s="14">
        <v>0</v>
      </c>
    </row>
    <row r="9" spans="2:17" ht="12.75">
      <c r="B9" s="22" t="s">
        <v>11</v>
      </c>
      <c r="C9" s="10">
        <v>680200023</v>
      </c>
      <c r="D9" s="11">
        <v>13849</v>
      </c>
      <c r="E9" s="12">
        <f aca="true" t="shared" si="0" ref="E9:E36">F9+G9</f>
        <v>10386</v>
      </c>
      <c r="F9" s="12">
        <v>540.8</v>
      </c>
      <c r="G9" s="12">
        <v>9845.2</v>
      </c>
      <c r="H9" s="13">
        <f aca="true" t="shared" si="1" ref="H9:H36">I9+J9</f>
        <v>9959.38</v>
      </c>
      <c r="I9" s="13">
        <v>540.8</v>
      </c>
      <c r="J9" s="13">
        <v>9418.58</v>
      </c>
      <c r="K9" s="13">
        <f aca="true" t="shared" si="2" ref="K9:K36">L9+M9</f>
        <v>9959.380000000001</v>
      </c>
      <c r="L9" s="13">
        <v>540.8</v>
      </c>
      <c r="M9" s="13">
        <v>9418.580000000002</v>
      </c>
      <c r="N9" s="3"/>
      <c r="O9" s="3">
        <f>SUM(J9-G9)</f>
        <v>-426.6200000000008</v>
      </c>
      <c r="P9" s="4">
        <v>394</v>
      </c>
      <c r="Q9" s="15">
        <v>0</v>
      </c>
    </row>
    <row r="10" spans="2:17" ht="12.75">
      <c r="B10" s="22" t="s">
        <v>34</v>
      </c>
      <c r="C10" s="10">
        <v>50024301</v>
      </c>
      <c r="D10" s="11">
        <v>618203</v>
      </c>
      <c r="E10" s="12">
        <f t="shared" si="0"/>
        <v>464562</v>
      </c>
      <c r="F10" s="12">
        <v>16764.219999999998</v>
      </c>
      <c r="G10" s="12">
        <v>447797.78</v>
      </c>
      <c r="H10" s="13">
        <f t="shared" si="1"/>
        <v>421848.55</v>
      </c>
      <c r="I10" s="13">
        <v>16764.219999999998</v>
      </c>
      <c r="J10" s="13">
        <v>405084.33</v>
      </c>
      <c r="K10" s="13">
        <f t="shared" si="2"/>
        <v>421848.55000000005</v>
      </c>
      <c r="L10" s="13">
        <v>16764.219999999998</v>
      </c>
      <c r="M10" s="13">
        <v>405084.3300000001</v>
      </c>
      <c r="N10" s="3"/>
      <c r="O10" s="3">
        <f>SUM(J10-G10)</f>
        <v>-42713.45000000001</v>
      </c>
      <c r="P10" s="4">
        <v>12952</v>
      </c>
      <c r="Q10" s="15">
        <v>0</v>
      </c>
    </row>
    <row r="11" spans="2:17" ht="13.5" customHeight="1">
      <c r="B11" s="22" t="s">
        <v>12</v>
      </c>
      <c r="C11" s="10">
        <v>680200006</v>
      </c>
      <c r="D11" s="11">
        <v>25877</v>
      </c>
      <c r="E11" s="12">
        <f t="shared" si="0"/>
        <v>19404</v>
      </c>
      <c r="F11" s="12">
        <v>573.86</v>
      </c>
      <c r="G11" s="12">
        <v>18830.14</v>
      </c>
      <c r="H11" s="13">
        <f t="shared" si="1"/>
        <v>17813.94</v>
      </c>
      <c r="I11" s="13">
        <v>573.86</v>
      </c>
      <c r="J11" s="13">
        <v>17240.079999999998</v>
      </c>
      <c r="K11" s="13">
        <f t="shared" si="2"/>
        <v>17813.94</v>
      </c>
      <c r="L11" s="13">
        <v>573.86</v>
      </c>
      <c r="M11" s="13">
        <v>17240.079999999998</v>
      </c>
      <c r="N11" s="3"/>
      <c r="O11" s="3">
        <f>SUM(J11-G11)</f>
        <v>-1590.0600000000013</v>
      </c>
      <c r="P11" s="4">
        <v>473</v>
      </c>
      <c r="Q11" s="15">
        <v>0</v>
      </c>
    </row>
    <row r="12" spans="2:17" ht="13.5" customHeight="1">
      <c r="B12" s="22" t="s">
        <v>35</v>
      </c>
      <c r="C12" s="10">
        <v>681000014</v>
      </c>
      <c r="D12" s="11">
        <v>29556</v>
      </c>
      <c r="E12" s="12">
        <f t="shared" si="0"/>
        <v>16964</v>
      </c>
      <c r="F12" s="12">
        <v>194.61999999999998</v>
      </c>
      <c r="G12" s="12">
        <v>16769.38</v>
      </c>
      <c r="H12" s="13">
        <f t="shared" si="1"/>
        <v>7804.41</v>
      </c>
      <c r="I12" s="13">
        <v>194.61999999999998</v>
      </c>
      <c r="J12" s="13">
        <v>7609.79</v>
      </c>
      <c r="K12" s="13">
        <f t="shared" si="2"/>
        <v>7804.41</v>
      </c>
      <c r="L12" s="13">
        <v>194.61999999999998</v>
      </c>
      <c r="M12" s="13">
        <v>7609.79</v>
      </c>
      <c r="N12" s="3"/>
      <c r="O12" s="3">
        <f>SUM(J12-G12)</f>
        <v>-9159.59</v>
      </c>
      <c r="P12" s="4">
        <v>149</v>
      </c>
      <c r="Q12" s="15">
        <v>0</v>
      </c>
    </row>
    <row r="13" spans="2:17" ht="13.5" customHeight="1">
      <c r="B13" s="22" t="s">
        <v>30</v>
      </c>
      <c r="C13" s="10">
        <v>2000005</v>
      </c>
      <c r="D13" s="11">
        <v>78648</v>
      </c>
      <c r="E13" s="12">
        <f t="shared" si="0"/>
        <v>53709</v>
      </c>
      <c r="F13" s="12">
        <v>1374.68</v>
      </c>
      <c r="G13" s="12">
        <v>52334.32</v>
      </c>
      <c r="H13" s="13">
        <f t="shared" si="1"/>
        <v>55015.51</v>
      </c>
      <c r="I13" s="13">
        <v>1374.68</v>
      </c>
      <c r="J13" s="13">
        <v>53640.83</v>
      </c>
      <c r="K13" s="13">
        <f t="shared" si="2"/>
        <v>53701.61</v>
      </c>
      <c r="L13" s="13">
        <v>1374.68</v>
      </c>
      <c r="M13" s="13">
        <v>52326.93</v>
      </c>
      <c r="N13" s="3">
        <f>SUM(J13-G13)</f>
        <v>1306.510000000002</v>
      </c>
      <c r="O13" s="3"/>
      <c r="P13" s="4">
        <v>980</v>
      </c>
      <c r="Q13" s="15">
        <v>0</v>
      </c>
    </row>
    <row r="14" spans="2:17" ht="12.75">
      <c r="B14" s="22" t="s">
        <v>36</v>
      </c>
      <c r="C14" s="10">
        <v>50000127</v>
      </c>
      <c r="D14" s="11">
        <v>36219</v>
      </c>
      <c r="E14" s="12">
        <f t="shared" si="0"/>
        <v>27162</v>
      </c>
      <c r="F14" s="12">
        <v>736.06</v>
      </c>
      <c r="G14" s="12">
        <v>26425.94</v>
      </c>
      <c r="H14" s="13">
        <f t="shared" si="1"/>
        <v>41540.59</v>
      </c>
      <c r="I14" s="13">
        <v>736.06</v>
      </c>
      <c r="J14" s="13">
        <v>40804.53</v>
      </c>
      <c r="K14" s="13">
        <f t="shared" si="2"/>
        <v>27161.46</v>
      </c>
      <c r="L14" s="13">
        <v>736.06</v>
      </c>
      <c r="M14" s="13">
        <v>26425.399999999998</v>
      </c>
      <c r="N14" s="3">
        <f>SUM(J14-G14)</f>
        <v>14378.59</v>
      </c>
      <c r="O14" s="3"/>
      <c r="P14" s="4">
        <v>942</v>
      </c>
      <c r="Q14" s="15">
        <v>0</v>
      </c>
    </row>
    <row r="15" spans="2:17" ht="14.25" customHeight="1">
      <c r="B15" s="22" t="s">
        <v>13</v>
      </c>
      <c r="C15" s="10">
        <v>684900003</v>
      </c>
      <c r="D15" s="11">
        <v>48266</v>
      </c>
      <c r="E15" s="12">
        <f t="shared" si="0"/>
        <v>36378</v>
      </c>
      <c r="F15" s="12">
        <v>676.2600000000001</v>
      </c>
      <c r="G15" s="12">
        <v>35701.74</v>
      </c>
      <c r="H15" s="13">
        <f t="shared" si="1"/>
        <v>34861.1</v>
      </c>
      <c r="I15" s="13">
        <v>676.2600000000001</v>
      </c>
      <c r="J15" s="13">
        <v>34184.84</v>
      </c>
      <c r="K15" s="13">
        <f t="shared" si="2"/>
        <v>34861.1</v>
      </c>
      <c r="L15" s="13">
        <v>676.2600000000001</v>
      </c>
      <c r="M15" s="13">
        <v>34184.84</v>
      </c>
      <c r="N15" s="3"/>
      <c r="O15" s="3">
        <f>SUM(J15-G15)</f>
        <v>-1516.9000000000015</v>
      </c>
      <c r="P15" s="4">
        <v>494</v>
      </c>
      <c r="Q15" s="15">
        <v>0</v>
      </c>
    </row>
    <row r="16" spans="2:17" ht="12.75">
      <c r="B16" s="22" t="s">
        <v>37</v>
      </c>
      <c r="C16" s="10">
        <v>50000017</v>
      </c>
      <c r="D16" s="11">
        <v>3558</v>
      </c>
      <c r="E16" s="12">
        <f t="shared" si="0"/>
        <v>3087</v>
      </c>
      <c r="F16" s="12">
        <v>184.16</v>
      </c>
      <c r="G16" s="12">
        <v>2902.84</v>
      </c>
      <c r="H16" s="13">
        <f t="shared" si="1"/>
        <v>3369.99</v>
      </c>
      <c r="I16" s="13">
        <v>184.16</v>
      </c>
      <c r="J16" s="13">
        <v>3185.83</v>
      </c>
      <c r="K16" s="13">
        <f t="shared" si="2"/>
        <v>3083.25</v>
      </c>
      <c r="L16" s="13">
        <v>184.16</v>
      </c>
      <c r="M16" s="13">
        <v>2899.09</v>
      </c>
      <c r="N16" s="3">
        <f>SUM(J16-G16)</f>
        <v>282.9899999999998</v>
      </c>
      <c r="O16" s="3"/>
      <c r="P16" s="4">
        <v>113</v>
      </c>
      <c r="Q16" s="15">
        <v>0</v>
      </c>
    </row>
    <row r="17" spans="2:17" ht="12.75">
      <c r="B17" s="22" t="s">
        <v>14</v>
      </c>
      <c r="C17" s="10">
        <v>440200002</v>
      </c>
      <c r="D17" s="11">
        <v>31352</v>
      </c>
      <c r="E17" s="12">
        <f t="shared" si="0"/>
        <v>23517</v>
      </c>
      <c r="F17" s="12">
        <v>504.56</v>
      </c>
      <c r="G17" s="12">
        <v>23012.44</v>
      </c>
      <c r="H17" s="13">
        <f t="shared" si="1"/>
        <v>23129</v>
      </c>
      <c r="I17" s="13">
        <v>504.56</v>
      </c>
      <c r="J17" s="13">
        <v>22624.44</v>
      </c>
      <c r="K17" s="13">
        <f t="shared" si="2"/>
        <v>23129</v>
      </c>
      <c r="L17" s="13">
        <v>504.56</v>
      </c>
      <c r="M17" s="13">
        <v>22624.44</v>
      </c>
      <c r="N17" s="3"/>
      <c r="O17" s="3">
        <f>SUM(J17-G17)</f>
        <v>-388</v>
      </c>
      <c r="P17" s="4">
        <v>361</v>
      </c>
      <c r="Q17" s="15">
        <v>0</v>
      </c>
    </row>
    <row r="18" spans="2:17" ht="12.75">
      <c r="B18" s="22" t="s">
        <v>38</v>
      </c>
      <c r="C18" s="10">
        <v>681000002</v>
      </c>
      <c r="D18" s="11">
        <v>23538</v>
      </c>
      <c r="E18" s="12">
        <f t="shared" si="0"/>
        <v>20334</v>
      </c>
      <c r="F18" s="12">
        <v>714.4800000000001</v>
      </c>
      <c r="G18" s="12">
        <v>19619.52</v>
      </c>
      <c r="H18" s="13">
        <f t="shared" si="1"/>
        <v>23185.72</v>
      </c>
      <c r="I18" s="13">
        <v>714.4800000000001</v>
      </c>
      <c r="J18" s="13">
        <v>22471.24</v>
      </c>
      <c r="K18" s="13">
        <f t="shared" si="2"/>
        <v>20296.219999999998</v>
      </c>
      <c r="L18" s="13">
        <v>714.4800000000001</v>
      </c>
      <c r="M18" s="13">
        <v>19581.739999999998</v>
      </c>
      <c r="N18" s="3">
        <f>SUM(J18-G18)</f>
        <v>2851.720000000001</v>
      </c>
      <c r="O18" s="3"/>
      <c r="P18" s="4">
        <v>465</v>
      </c>
      <c r="Q18" s="15">
        <v>0</v>
      </c>
    </row>
    <row r="19" spans="2:17" ht="17.25" customHeight="1">
      <c r="B19" s="22" t="s">
        <v>15</v>
      </c>
      <c r="C19" s="10">
        <v>760200019</v>
      </c>
      <c r="D19" s="11">
        <v>6254</v>
      </c>
      <c r="E19" s="12">
        <f t="shared" si="0"/>
        <v>4375</v>
      </c>
      <c r="F19" s="12">
        <v>136.28</v>
      </c>
      <c r="G19" s="12">
        <v>4238.72</v>
      </c>
      <c r="H19" s="13">
        <f t="shared" si="1"/>
        <v>4640.09</v>
      </c>
      <c r="I19" s="13">
        <v>136.28</v>
      </c>
      <c r="J19" s="13">
        <v>4503.81</v>
      </c>
      <c r="K19" s="13">
        <f t="shared" si="2"/>
        <v>4360.58</v>
      </c>
      <c r="L19" s="13">
        <v>136.28</v>
      </c>
      <c r="M19" s="13">
        <v>4224.3</v>
      </c>
      <c r="N19" s="3">
        <f>SUM(J19-G19)</f>
        <v>265.09000000000015</v>
      </c>
      <c r="O19" s="3"/>
      <c r="P19" s="4">
        <v>122</v>
      </c>
      <c r="Q19" s="15">
        <v>0</v>
      </c>
    </row>
    <row r="20" spans="2:17" ht="26.25" customHeight="1">
      <c r="B20" s="23" t="s">
        <v>31</v>
      </c>
      <c r="C20" s="10">
        <v>601000001</v>
      </c>
      <c r="D20" s="11">
        <v>347</v>
      </c>
      <c r="E20" s="12">
        <f t="shared" si="0"/>
        <v>176</v>
      </c>
      <c r="F20" s="12">
        <v>1.8</v>
      </c>
      <c r="G20" s="12">
        <v>174.2</v>
      </c>
      <c r="H20" s="13">
        <f t="shared" si="1"/>
        <v>296.38</v>
      </c>
      <c r="I20" s="13">
        <v>1.8</v>
      </c>
      <c r="J20" s="13">
        <v>294.58</v>
      </c>
      <c r="K20" s="13">
        <f t="shared" si="2"/>
        <v>149.5</v>
      </c>
      <c r="L20" s="13">
        <v>1.8</v>
      </c>
      <c r="M20" s="13">
        <v>147.7</v>
      </c>
      <c r="N20" s="3">
        <f>SUM(J20-G20)</f>
        <v>120.38</v>
      </c>
      <c r="O20" s="3"/>
      <c r="P20" s="4">
        <v>9</v>
      </c>
      <c r="Q20" s="15">
        <v>0</v>
      </c>
    </row>
    <row r="21" spans="2:17" ht="12.75">
      <c r="B21" s="22" t="s">
        <v>39</v>
      </c>
      <c r="C21" s="10">
        <v>600200001</v>
      </c>
      <c r="D21" s="11">
        <v>90821</v>
      </c>
      <c r="E21" s="12">
        <f t="shared" si="0"/>
        <v>68665</v>
      </c>
      <c r="F21" s="12">
        <v>2735.8799999999997</v>
      </c>
      <c r="G21" s="12">
        <v>65929.12</v>
      </c>
      <c r="H21" s="13">
        <f t="shared" si="1"/>
        <v>72353.34</v>
      </c>
      <c r="I21" s="13">
        <v>2735.8799999999997</v>
      </c>
      <c r="J21" s="13">
        <v>69617.45999999999</v>
      </c>
      <c r="K21" s="13">
        <f t="shared" si="2"/>
        <v>68659.35</v>
      </c>
      <c r="L21" s="13">
        <v>2735.8799999999997</v>
      </c>
      <c r="M21" s="13">
        <v>65923.47</v>
      </c>
      <c r="N21" s="3">
        <f>SUM(J21-G21)</f>
        <v>3688.3399999999965</v>
      </c>
      <c r="O21" s="3"/>
      <c r="P21" s="4">
        <v>1935</v>
      </c>
      <c r="Q21" s="15">
        <v>0</v>
      </c>
    </row>
    <row r="22" spans="2:17" ht="12.75">
      <c r="B22" s="22" t="s">
        <v>16</v>
      </c>
      <c r="C22" s="10">
        <v>680200007</v>
      </c>
      <c r="D22" s="11">
        <v>7212</v>
      </c>
      <c r="E22" s="12">
        <f t="shared" si="0"/>
        <v>5409</v>
      </c>
      <c r="F22" s="12">
        <v>305.94</v>
      </c>
      <c r="G22" s="12">
        <v>5103.06</v>
      </c>
      <c r="H22" s="13">
        <f t="shared" si="1"/>
        <v>5341.73</v>
      </c>
      <c r="I22" s="13">
        <v>305.94</v>
      </c>
      <c r="J22" s="13">
        <v>5035.79</v>
      </c>
      <c r="K22" s="13">
        <f t="shared" si="2"/>
        <v>5341.73</v>
      </c>
      <c r="L22" s="13">
        <v>305.94</v>
      </c>
      <c r="M22" s="13">
        <v>5035.79</v>
      </c>
      <c r="N22" s="3"/>
      <c r="O22" s="3">
        <f>SUM(J22-G22)</f>
        <v>-67.27000000000044</v>
      </c>
      <c r="P22" s="4">
        <v>220</v>
      </c>
      <c r="Q22" s="15">
        <v>0</v>
      </c>
    </row>
    <row r="23" spans="2:17" ht="12.75">
      <c r="B23" s="22" t="s">
        <v>17</v>
      </c>
      <c r="C23" s="10">
        <v>440200012</v>
      </c>
      <c r="D23" s="11">
        <v>21499</v>
      </c>
      <c r="E23" s="12">
        <f t="shared" si="0"/>
        <v>16128</v>
      </c>
      <c r="F23" s="12">
        <v>423.02000000000004</v>
      </c>
      <c r="G23" s="12">
        <v>15704.98</v>
      </c>
      <c r="H23" s="13">
        <f t="shared" si="1"/>
        <v>15174.08</v>
      </c>
      <c r="I23" s="13">
        <v>423.02000000000004</v>
      </c>
      <c r="J23" s="13">
        <v>14751.06</v>
      </c>
      <c r="K23" s="13">
        <f t="shared" si="2"/>
        <v>15174.08</v>
      </c>
      <c r="L23" s="13">
        <v>423.02000000000004</v>
      </c>
      <c r="M23" s="13">
        <v>14751.06</v>
      </c>
      <c r="N23" s="3"/>
      <c r="O23" s="3">
        <f>SUM(J23-G23)</f>
        <v>-953.9200000000001</v>
      </c>
      <c r="P23" s="4">
        <v>275</v>
      </c>
      <c r="Q23" s="15">
        <v>0</v>
      </c>
    </row>
    <row r="24" spans="2:17" ht="12.75">
      <c r="B24" s="22" t="s">
        <v>40</v>
      </c>
      <c r="C24" s="10">
        <v>760200003</v>
      </c>
      <c r="D24" s="11">
        <v>27500</v>
      </c>
      <c r="E24" s="12">
        <f t="shared" si="0"/>
        <v>22214</v>
      </c>
      <c r="F24" s="12">
        <v>496.53999999999996</v>
      </c>
      <c r="G24" s="12">
        <v>21717.46</v>
      </c>
      <c r="H24" s="13">
        <f t="shared" si="1"/>
        <v>24409.31</v>
      </c>
      <c r="I24" s="13">
        <v>496.53999999999996</v>
      </c>
      <c r="J24" s="13">
        <v>23912.77</v>
      </c>
      <c r="K24" s="13">
        <f t="shared" si="2"/>
        <v>22210.32</v>
      </c>
      <c r="L24" s="13">
        <v>496.53999999999996</v>
      </c>
      <c r="M24" s="13">
        <v>21713.78</v>
      </c>
      <c r="N24" s="3">
        <f>SUM(J24-G24)</f>
        <v>2195.3100000000013</v>
      </c>
      <c r="O24" s="3"/>
      <c r="P24" s="4">
        <v>779</v>
      </c>
      <c r="Q24" s="15">
        <v>76</v>
      </c>
    </row>
    <row r="25" spans="2:17" ht="14.25" customHeight="1">
      <c r="B25" s="22" t="s">
        <v>18</v>
      </c>
      <c r="C25" s="10">
        <v>760200015</v>
      </c>
      <c r="D25" s="11">
        <v>6185</v>
      </c>
      <c r="E25" s="12">
        <f t="shared" si="0"/>
        <v>4635</v>
      </c>
      <c r="F25" s="12">
        <v>284.46000000000004</v>
      </c>
      <c r="G25" s="12">
        <v>4350.54</v>
      </c>
      <c r="H25" s="13">
        <f t="shared" si="1"/>
        <v>5232.43</v>
      </c>
      <c r="I25" s="13">
        <v>284.46000000000004</v>
      </c>
      <c r="J25" s="13">
        <v>4947.97</v>
      </c>
      <c r="K25" s="13">
        <f t="shared" si="2"/>
        <v>4630.42</v>
      </c>
      <c r="L25" s="13">
        <v>284.46000000000004</v>
      </c>
      <c r="M25" s="13">
        <v>4345.96</v>
      </c>
      <c r="N25" s="3">
        <f>SUM(J25-G25)</f>
        <v>597.4300000000003</v>
      </c>
      <c r="O25" s="3"/>
      <c r="P25" s="4">
        <v>207</v>
      </c>
      <c r="Q25" s="15">
        <v>0</v>
      </c>
    </row>
    <row r="26" spans="2:17" ht="14.25" customHeight="1">
      <c r="B26" s="22" t="s">
        <v>41</v>
      </c>
      <c r="C26" s="10">
        <v>680200030</v>
      </c>
      <c r="D26" s="11">
        <v>16241</v>
      </c>
      <c r="E26" s="12">
        <f t="shared" si="0"/>
        <v>12177</v>
      </c>
      <c r="F26" s="12">
        <v>182.28</v>
      </c>
      <c r="G26" s="12">
        <v>11994.72</v>
      </c>
      <c r="H26" s="13">
        <f t="shared" si="1"/>
        <v>13611.67</v>
      </c>
      <c r="I26" s="13">
        <v>182.28</v>
      </c>
      <c r="J26" s="13">
        <v>13429.39</v>
      </c>
      <c r="K26" s="13">
        <f t="shared" si="2"/>
        <v>12174.269999999999</v>
      </c>
      <c r="L26" s="13">
        <v>182.28</v>
      </c>
      <c r="M26" s="13">
        <v>11991.989999999998</v>
      </c>
      <c r="N26" s="3">
        <f>SUM(J26-G26)</f>
        <v>1434.67</v>
      </c>
      <c r="O26" s="3"/>
      <c r="P26" s="4">
        <v>381</v>
      </c>
      <c r="Q26" s="15">
        <v>0</v>
      </c>
    </row>
    <row r="27" spans="2:17" ht="12.75">
      <c r="B27" s="22" t="s">
        <v>19</v>
      </c>
      <c r="C27" s="10">
        <v>601000004</v>
      </c>
      <c r="D27" s="11">
        <v>26877</v>
      </c>
      <c r="E27" s="12">
        <f t="shared" si="0"/>
        <v>20886</v>
      </c>
      <c r="F27" s="12">
        <v>928.28</v>
      </c>
      <c r="G27" s="12">
        <v>19957.72</v>
      </c>
      <c r="H27" s="13">
        <f t="shared" si="1"/>
        <v>20564.03</v>
      </c>
      <c r="I27" s="13">
        <v>928.28</v>
      </c>
      <c r="J27" s="13">
        <v>19635.75</v>
      </c>
      <c r="K27" s="13">
        <f t="shared" si="2"/>
        <v>20564.03</v>
      </c>
      <c r="L27" s="13">
        <v>928.28</v>
      </c>
      <c r="M27" s="13">
        <v>19635.75</v>
      </c>
      <c r="N27" s="3"/>
      <c r="O27" s="3">
        <f>SUM(J27-G27)</f>
        <v>-321.97000000000116</v>
      </c>
      <c r="P27" s="4">
        <v>585</v>
      </c>
      <c r="Q27" s="15">
        <v>0</v>
      </c>
    </row>
    <row r="28" spans="2:17" ht="15.75" customHeight="1">
      <c r="B28" s="22" t="s">
        <v>42</v>
      </c>
      <c r="C28" s="10">
        <v>210000043</v>
      </c>
      <c r="D28" s="11">
        <v>182009</v>
      </c>
      <c r="E28" s="12">
        <f t="shared" si="0"/>
        <v>140312</v>
      </c>
      <c r="F28" s="12">
        <v>4190.88</v>
      </c>
      <c r="G28" s="12">
        <v>136121.12</v>
      </c>
      <c r="H28" s="13">
        <f t="shared" si="1"/>
        <v>141897.24</v>
      </c>
      <c r="I28" s="13">
        <v>4190.88</v>
      </c>
      <c r="J28" s="13">
        <v>137706.36</v>
      </c>
      <c r="K28" s="13">
        <f t="shared" si="2"/>
        <v>140303.53</v>
      </c>
      <c r="L28" s="13">
        <v>4190.88</v>
      </c>
      <c r="M28" s="13">
        <v>136112.65</v>
      </c>
      <c r="N28" s="3">
        <f>SUM(J28-G28)</f>
        <v>1585.2399999999907</v>
      </c>
      <c r="O28" s="3"/>
      <c r="P28" s="4">
        <v>3914</v>
      </c>
      <c r="Q28" s="15">
        <v>0</v>
      </c>
    </row>
    <row r="29" spans="2:17" ht="30.75" customHeight="1">
      <c r="B29" s="23" t="s">
        <v>43</v>
      </c>
      <c r="C29" s="10">
        <v>210000058</v>
      </c>
      <c r="D29" s="11">
        <v>224414</v>
      </c>
      <c r="E29" s="12">
        <f t="shared" si="0"/>
        <v>168309</v>
      </c>
      <c r="F29" s="12">
        <v>5878.18</v>
      </c>
      <c r="G29" s="12">
        <v>162430.82</v>
      </c>
      <c r="H29" s="13">
        <f t="shared" si="1"/>
        <v>165764.03</v>
      </c>
      <c r="I29" s="13">
        <v>5878.18</v>
      </c>
      <c r="J29" s="13">
        <v>159885.85</v>
      </c>
      <c r="K29" s="13">
        <f t="shared" si="2"/>
        <v>165764.03</v>
      </c>
      <c r="L29" s="13">
        <v>5878.18</v>
      </c>
      <c r="M29" s="13">
        <v>159885.85</v>
      </c>
      <c r="N29" s="3"/>
      <c r="O29" s="3">
        <f>SUM(J29-G29)</f>
        <v>-2544.970000000001</v>
      </c>
      <c r="P29" s="4">
        <v>5295</v>
      </c>
      <c r="Q29" s="15">
        <v>0</v>
      </c>
    </row>
    <row r="30" spans="2:17" ht="15.75" customHeight="1">
      <c r="B30" s="22" t="s">
        <v>20</v>
      </c>
      <c r="C30" s="10">
        <v>780200012</v>
      </c>
      <c r="D30" s="11">
        <v>5181</v>
      </c>
      <c r="E30" s="12">
        <f t="shared" si="0"/>
        <v>3888</v>
      </c>
      <c r="F30" s="12">
        <v>138.46</v>
      </c>
      <c r="G30" s="12">
        <v>3749.54</v>
      </c>
      <c r="H30" s="13">
        <f t="shared" si="1"/>
        <v>4090.69</v>
      </c>
      <c r="I30" s="13">
        <v>138.46</v>
      </c>
      <c r="J30" s="13">
        <v>3952.23</v>
      </c>
      <c r="K30" s="13">
        <f t="shared" si="2"/>
        <v>3878.15</v>
      </c>
      <c r="L30" s="13">
        <v>138.46</v>
      </c>
      <c r="M30" s="13">
        <v>3739.69</v>
      </c>
      <c r="N30" s="3">
        <f>SUM(J30-G30)</f>
        <v>202.69000000000005</v>
      </c>
      <c r="O30" s="3"/>
      <c r="P30" s="4">
        <v>110</v>
      </c>
      <c r="Q30" s="15">
        <v>0</v>
      </c>
    </row>
    <row r="31" spans="2:17" ht="12.75">
      <c r="B31" s="22" t="s">
        <v>44</v>
      </c>
      <c r="C31" s="10">
        <v>210020301</v>
      </c>
      <c r="D31" s="11">
        <v>414219</v>
      </c>
      <c r="E31" s="12">
        <f t="shared" si="0"/>
        <v>278059</v>
      </c>
      <c r="F31" s="12">
        <v>8011.300000000001</v>
      </c>
      <c r="G31" s="12">
        <v>270047.7</v>
      </c>
      <c r="H31" s="13">
        <f t="shared" si="1"/>
        <v>199615.46</v>
      </c>
      <c r="I31" s="13">
        <v>8011.300000000001</v>
      </c>
      <c r="J31" s="13">
        <v>191604.16</v>
      </c>
      <c r="K31" s="13">
        <f t="shared" si="2"/>
        <v>199475.31</v>
      </c>
      <c r="L31" s="13">
        <v>8011.300000000001</v>
      </c>
      <c r="M31" s="13">
        <v>191464.01</v>
      </c>
      <c r="N31" s="3"/>
      <c r="O31" s="3">
        <f>SUM(J31-G31)</f>
        <v>-78443.54000000001</v>
      </c>
      <c r="P31" s="4">
        <v>5445</v>
      </c>
      <c r="Q31" s="15">
        <v>0</v>
      </c>
    </row>
    <row r="32" spans="2:17" ht="24.75" customHeight="1">
      <c r="B32" s="24" t="s">
        <v>21</v>
      </c>
      <c r="C32" s="10">
        <v>600200018</v>
      </c>
      <c r="D32" s="11">
        <v>39437</v>
      </c>
      <c r="E32" s="12">
        <f t="shared" si="0"/>
        <v>25158</v>
      </c>
      <c r="F32" s="12">
        <v>518.94</v>
      </c>
      <c r="G32" s="12">
        <v>24639.06</v>
      </c>
      <c r="H32" s="13">
        <f t="shared" si="1"/>
        <v>18445.25</v>
      </c>
      <c r="I32" s="13">
        <v>518.94</v>
      </c>
      <c r="J32" s="13">
        <v>17926.31</v>
      </c>
      <c r="K32" s="13">
        <f t="shared" si="2"/>
        <v>18445.25</v>
      </c>
      <c r="L32" s="13">
        <v>518.94</v>
      </c>
      <c r="M32" s="13">
        <v>17926.31</v>
      </c>
      <c r="N32" s="3"/>
      <c r="O32" s="3">
        <f>SUM(J32-G32)</f>
        <v>-6712.75</v>
      </c>
      <c r="P32" s="4">
        <v>433</v>
      </c>
      <c r="Q32" s="15">
        <v>0</v>
      </c>
    </row>
    <row r="33" spans="2:17" ht="18.75" customHeight="1">
      <c r="B33" s="23" t="s">
        <v>45</v>
      </c>
      <c r="C33" s="10">
        <v>761200024</v>
      </c>
      <c r="D33" s="11">
        <v>81934</v>
      </c>
      <c r="E33" s="12">
        <f t="shared" si="0"/>
        <v>61452</v>
      </c>
      <c r="F33" s="12">
        <v>1767.98</v>
      </c>
      <c r="G33" s="12">
        <v>59684.02</v>
      </c>
      <c r="H33" s="13">
        <f t="shared" si="1"/>
        <v>62225.88</v>
      </c>
      <c r="I33" s="13">
        <v>1767.98</v>
      </c>
      <c r="J33" s="13">
        <v>60457.899999999994</v>
      </c>
      <c r="K33" s="13">
        <f t="shared" si="2"/>
        <v>61448.96</v>
      </c>
      <c r="L33" s="13">
        <v>1767.98</v>
      </c>
      <c r="M33" s="13">
        <v>59680.979999999996</v>
      </c>
      <c r="N33" s="3">
        <f>SUM(J33-G33)</f>
        <v>773.8799999999974</v>
      </c>
      <c r="O33" s="3"/>
      <c r="P33" s="4">
        <v>1910</v>
      </c>
      <c r="Q33" s="15">
        <v>0</v>
      </c>
    </row>
    <row r="34" spans="2:17" ht="18.75" customHeight="1">
      <c r="B34" s="23" t="s">
        <v>22</v>
      </c>
      <c r="C34" s="10">
        <v>761200011</v>
      </c>
      <c r="D34" s="11">
        <v>28997</v>
      </c>
      <c r="E34" s="12">
        <f t="shared" si="0"/>
        <v>21930</v>
      </c>
      <c r="F34" s="12">
        <v>870.2200000000001</v>
      </c>
      <c r="G34" s="12">
        <v>21059.78</v>
      </c>
      <c r="H34" s="13">
        <f t="shared" si="1"/>
        <v>26153.92</v>
      </c>
      <c r="I34" s="13">
        <v>870.2200000000001</v>
      </c>
      <c r="J34" s="13">
        <v>25283.699999999997</v>
      </c>
      <c r="K34" s="13">
        <f t="shared" si="2"/>
        <v>21928.039999999997</v>
      </c>
      <c r="L34" s="13">
        <v>870.2200000000001</v>
      </c>
      <c r="M34" s="13">
        <v>21057.819999999996</v>
      </c>
      <c r="N34" s="3">
        <f>SUM(J34-G34)</f>
        <v>4223.919999999998</v>
      </c>
      <c r="O34" s="3"/>
      <c r="P34" s="4">
        <v>839</v>
      </c>
      <c r="Q34" s="15">
        <v>287</v>
      </c>
    </row>
    <row r="35" spans="2:17" ht="18.75" customHeight="1">
      <c r="B35" s="23" t="s">
        <v>46</v>
      </c>
      <c r="C35" s="10">
        <v>681800001</v>
      </c>
      <c r="D35" s="11">
        <v>63238</v>
      </c>
      <c r="E35" s="12"/>
      <c r="F35" s="12">
        <v>1671.3799999999999</v>
      </c>
      <c r="G35" s="12">
        <v>43540.62</v>
      </c>
      <c r="H35" s="13">
        <f t="shared" si="1"/>
        <v>39448</v>
      </c>
      <c r="I35" s="13">
        <v>1671.3799999999999</v>
      </c>
      <c r="J35" s="13">
        <v>37776.62</v>
      </c>
      <c r="K35" s="13">
        <f t="shared" si="2"/>
        <v>39448</v>
      </c>
      <c r="L35" s="13">
        <v>1671.3799999999999</v>
      </c>
      <c r="M35" s="13">
        <v>37776.62</v>
      </c>
      <c r="N35" s="3"/>
      <c r="O35" s="3">
        <f>SUM(J35-G35)</f>
        <v>-5764</v>
      </c>
      <c r="P35" s="4">
        <v>1057</v>
      </c>
      <c r="Q35" s="15">
        <v>0</v>
      </c>
    </row>
    <row r="36" spans="2:17" ht="13.5" customHeight="1">
      <c r="B36" s="22" t="s">
        <v>47</v>
      </c>
      <c r="C36" s="10">
        <v>6000005</v>
      </c>
      <c r="D36" s="11">
        <v>49870</v>
      </c>
      <c r="E36" s="12">
        <f t="shared" si="0"/>
        <v>20462</v>
      </c>
      <c r="F36" s="12">
        <v>135.68</v>
      </c>
      <c r="G36" s="12">
        <v>20326.32</v>
      </c>
      <c r="H36" s="13">
        <f t="shared" si="1"/>
        <v>22987.06</v>
      </c>
      <c r="I36" s="13">
        <v>135.68</v>
      </c>
      <c r="J36" s="13">
        <v>22851.38</v>
      </c>
      <c r="K36" s="13">
        <f t="shared" si="2"/>
        <v>20440.879999999997</v>
      </c>
      <c r="L36" s="13">
        <v>135.68</v>
      </c>
      <c r="M36" s="13">
        <v>20305.199999999997</v>
      </c>
      <c r="N36" s="3">
        <f>SUM(J36-G36)</f>
        <v>2525.0600000000013</v>
      </c>
      <c r="O36" s="3"/>
      <c r="P36" s="4">
        <v>385</v>
      </c>
      <c r="Q36" s="15">
        <v>0</v>
      </c>
    </row>
    <row r="37" spans="1:17" ht="15">
      <c r="A37" s="5" t="s">
        <v>3</v>
      </c>
      <c r="B37" s="5" t="s">
        <v>3</v>
      </c>
      <c r="C37" s="5"/>
      <c r="D37" s="6">
        <f aca="true" t="shared" si="3" ref="D37:Q37">SUM(D8:D36)</f>
        <v>2326145</v>
      </c>
      <c r="E37" s="6">
        <f t="shared" si="3"/>
        <v>1636932</v>
      </c>
      <c r="F37" s="6">
        <f t="shared" si="3"/>
        <v>53126.78</v>
      </c>
      <c r="G37" s="6">
        <f t="shared" si="3"/>
        <v>1629017.22</v>
      </c>
      <c r="H37" s="6">
        <f t="shared" si="3"/>
        <v>1585319.3699999996</v>
      </c>
      <c r="I37" s="6">
        <f t="shared" si="3"/>
        <v>53126.78</v>
      </c>
      <c r="J37" s="6">
        <f t="shared" si="3"/>
        <v>1532192.5899999999</v>
      </c>
      <c r="K37" s="6">
        <f t="shared" si="3"/>
        <v>1531247.2999999998</v>
      </c>
      <c r="L37" s="6">
        <f t="shared" si="3"/>
        <v>53126.78</v>
      </c>
      <c r="M37" s="6">
        <f t="shared" si="3"/>
        <v>1478120.5200000003</v>
      </c>
      <c r="N37" s="6">
        <f t="shared" si="3"/>
        <v>53778.40999999999</v>
      </c>
      <c r="O37" s="6">
        <f t="shared" si="3"/>
        <v>-150603.04000000004</v>
      </c>
      <c r="P37" s="7">
        <f t="shared" si="3"/>
        <v>42842</v>
      </c>
      <c r="Q37" s="8">
        <f t="shared" si="3"/>
        <v>363</v>
      </c>
    </row>
  </sheetData>
  <sheetProtection/>
  <mergeCells count="11">
    <mergeCell ref="B7:C7"/>
    <mergeCell ref="P5:P6"/>
    <mergeCell ref="Q5:Q6"/>
    <mergeCell ref="B5:C6"/>
    <mergeCell ref="A2:Q2"/>
    <mergeCell ref="D5:D6"/>
    <mergeCell ref="E5:G5"/>
    <mergeCell ref="H5:J5"/>
    <mergeCell ref="K5:M5"/>
    <mergeCell ref="N5:N6"/>
    <mergeCell ref="O5:O6"/>
  </mergeCells>
  <printOptions/>
  <pageMargins left="0.2362204724409449" right="0.2362204724409449" top="0.3149606299212598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2023-01-17T09:06:53Z</cp:lastPrinted>
  <dcterms:created xsi:type="dcterms:W3CDTF">2006-03-14T12:21:32Z</dcterms:created>
  <dcterms:modified xsi:type="dcterms:W3CDTF">2023-01-17T09:06:57Z</dcterms:modified>
  <cp:category/>
  <cp:version/>
  <cp:contentType/>
  <cp:contentStatus/>
</cp:coreProperties>
</file>