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10" activeTab="0"/>
  </bookViews>
  <sheets>
    <sheet name="Vidzeme" sheetId="1" r:id="rId1"/>
  </sheets>
  <definedNames/>
  <calcPr fullCalcOnLoad="1"/>
</workbook>
</file>

<file path=xl/sharedStrings.xml><?xml version="1.0" encoding="utf-8"?>
<sst xmlns="http://schemas.openxmlformats.org/spreadsheetml/2006/main" count="79" uniqueCount="72">
  <si>
    <t>Kopā</t>
  </si>
  <si>
    <t>Veiktais darbs līguma ietvaros</t>
  </si>
  <si>
    <t>Veiktais darbs</t>
  </si>
  <si>
    <t>Milakne Vija - ārsta prakse zobārstniecībā</t>
  </si>
  <si>
    <t>Medniece Viola - ārsta prakse zobārstniecībā</t>
  </si>
  <si>
    <t>Veigule Mārīte - ārsta prakse zobārstniecībā</t>
  </si>
  <si>
    <t>Šmite Inguna - ārsta prakse zobārstniecībā</t>
  </si>
  <si>
    <t>Simanoviča Gaļina - ārsta prakse zobārstniecībā</t>
  </si>
  <si>
    <t>Rame Antra - ārsta prakse zobārstniecībā</t>
  </si>
  <si>
    <t>Vilčinska Viola - ārsta prakse zobārstniecībā</t>
  </si>
  <si>
    <t>Ziemele Ingūna - ārsta prakse zobārstniecībā</t>
  </si>
  <si>
    <t>KOPĀ</t>
  </si>
  <si>
    <t>t.sk.mobilā zobārstniecības kabinetā</t>
  </si>
  <si>
    <t>LIVITA, SIA</t>
  </si>
  <si>
    <t>Faktiskais apmeklējumu skaits pārskata periodā</t>
  </si>
  <si>
    <t>Ārstniecības iestādes</t>
  </si>
  <si>
    <t>Līguma summa gadam</t>
  </si>
  <si>
    <t>Līguma summa pārskata periodam</t>
  </si>
  <si>
    <t>Zobārstes Leles individuālais uzņēmums</t>
  </si>
  <si>
    <t>SANDRAS VIĻUMSONES PRIVĀTPRAKSE, SIA</t>
  </si>
  <si>
    <t>Simtiņa Anita - ārsta prakse zobārstniecībā</t>
  </si>
  <si>
    <t>V.SNIEGAS ZOBĀRSTA KABINETS, Individuālais komersants</t>
  </si>
  <si>
    <t>VIDRIŽU DOKTORĀTS, SIA</t>
  </si>
  <si>
    <t>Ābola Sarmīte - ārsta prakse zobārstniecībā</t>
  </si>
  <si>
    <t>ATIS, Dz.Ozoliņas individuālais uzņēmums</t>
  </si>
  <si>
    <t>Avramenko Tatiana - ārsta prakse zobārstniecībā</t>
  </si>
  <si>
    <t>Botva Ingrīda - ārsta prakse zobārstniecībā</t>
  </si>
  <si>
    <t>Buzijana Valda - ārsta prakse zobārstniecībā</t>
  </si>
  <si>
    <t>Buzijans Veniamins - ārsta prakse zobārstniecībā</t>
  </si>
  <si>
    <t>Caune Sarmīte - ārsta prakse zobārstniecībā</t>
  </si>
  <si>
    <t>Dens, SIA</t>
  </si>
  <si>
    <t>Dienavas individuālais zobārstniecības uzņēmums</t>
  </si>
  <si>
    <t>Dūrīte Dace - ārsta prakse zobārstniecībā</t>
  </si>
  <si>
    <t>G.Ikšeles individuālais uzņēmums</t>
  </si>
  <si>
    <t>INGADENT, SIA</t>
  </si>
  <si>
    <t>Jenča Maija - ārsta prakse zobārstniecībā</t>
  </si>
  <si>
    <t>Kozlovska Marina - ārsta prakse zobārstniecībā</t>
  </si>
  <si>
    <t>ĢIMENES ZOBĀRSTNIECĪBA, SIA</t>
  </si>
  <si>
    <t>Ineses Jēkabsones ārsta prakse zobārstniecībā, IK</t>
  </si>
  <si>
    <t>Valaine Daina - zobu higiēnista prakse</t>
  </si>
  <si>
    <t>BLICAVAS, Cēsu rajona Stalbes pagasta zemnieku saimniecība</t>
  </si>
  <si>
    <t>Puka Svetlana - ārsta prakse zobārstniecībā</t>
  </si>
  <si>
    <t>ZOBĀRSTNIECĪBA, Limbažu rajona Gunas Kreišas individuālais uzņēmums</t>
  </si>
  <si>
    <t>CIMDIŅAS ZOBĀRSTNIECĪBA, SIA</t>
  </si>
  <si>
    <t>Rumas zobārstniecība, SIA</t>
  </si>
  <si>
    <t>Pārstrāde virs līguma summas (+)</t>
  </si>
  <si>
    <t>Līguma neizpilde (-)</t>
  </si>
  <si>
    <t>Gulbenes Zobārstniecība, SIA</t>
  </si>
  <si>
    <t>Amālija 2020, SIA</t>
  </si>
  <si>
    <t>no LNG</t>
  </si>
  <si>
    <t>pakalpojumu apmaksa bez LNG</t>
  </si>
  <si>
    <t>3=4+5</t>
  </si>
  <si>
    <t>6=7+8</t>
  </si>
  <si>
    <t>9=10+11</t>
  </si>
  <si>
    <t>12=8-5</t>
  </si>
  <si>
    <t>13=8-5</t>
  </si>
  <si>
    <t>DentBaltic, SIA</t>
  </si>
  <si>
    <t>Madonas novada Sociālais dienests, Madonas novada pašvaldība</t>
  </si>
  <si>
    <t>TAKAS TEHNOLOGIJAS, SIA</t>
  </si>
  <si>
    <t>Bičko Sergejs - ārsta prakse zobārstniecībā</t>
  </si>
  <si>
    <t>Rugāju Zobārstniecības kabinets</t>
  </si>
  <si>
    <t>Pārskats par noslēgtiem līgumiem un veikto darba apjomu zobārstniecības pakalpojumiem Vidzemes nodaļā 2022.gada 9 mēnešos</t>
  </si>
  <si>
    <t>Agnese 1, SIA</t>
  </si>
  <si>
    <t>AL Denta, SIA</t>
  </si>
  <si>
    <t>AnDa zobārstniecība, SIA</t>
  </si>
  <si>
    <t>BC zobārstniecība, SIA</t>
  </si>
  <si>
    <t>Dentalfix, SIA</t>
  </si>
  <si>
    <t>DentaNata, SIA</t>
  </si>
  <si>
    <t>Limbažu slimnīca, SIA</t>
  </si>
  <si>
    <t>Mazsalacas slimnīca, SIA</t>
  </si>
  <si>
    <t>Medline, SIA</t>
  </si>
  <si>
    <t>VINETAS ZVIEDRES ZOBĀRSTNIECĪBA, SIA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</si>
</sst>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wrapText="1"/>
    </xf>
    <xf numFmtId="4" fontId="3" fillId="0" borderId="12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5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4" fillId="0" borderId="15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4" fontId="6" fillId="33" borderId="16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4" fontId="10" fillId="33" borderId="16" xfId="0" applyNumberFormat="1" applyFont="1" applyFill="1" applyBorder="1" applyAlignment="1">
      <alignment horizontal="center" vertical="center" wrapText="1"/>
    </xf>
    <xf numFmtId="4" fontId="10" fillId="33" borderId="17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80" zoomScaleNormal="80" zoomScalePageLayoutView="0" workbookViewId="0" topLeftCell="B1">
      <pane xSplit="2" ySplit="5" topLeftCell="D6" activePane="bottomRight" state="frozen"/>
      <selection pane="topLeft" activeCell="J18" sqref="J18"/>
      <selection pane="topRight" activeCell="J18" sqref="J18"/>
      <selection pane="bottomLeft" activeCell="J18" sqref="J18"/>
      <selection pane="bottomRight" activeCell="H15" sqref="H15"/>
    </sheetView>
  </sheetViews>
  <sheetFormatPr defaultColWidth="9.140625" defaultRowHeight="12.75"/>
  <cols>
    <col min="1" max="1" width="11.28125" style="14" hidden="1" customWidth="1"/>
    <col min="2" max="2" width="36.57421875" style="14" customWidth="1"/>
    <col min="3" max="3" width="10.57421875" style="15" hidden="1" customWidth="1"/>
    <col min="4" max="4" width="11.57421875" style="15" customWidth="1"/>
    <col min="5" max="5" width="10.7109375" style="15" customWidth="1"/>
    <col min="6" max="6" width="9.28125" style="15" customWidth="1"/>
    <col min="7" max="7" width="12.140625" style="15" customWidth="1"/>
    <col min="8" max="8" width="11.8515625" style="15" customWidth="1"/>
    <col min="9" max="9" width="10.00390625" style="15" customWidth="1"/>
    <col min="10" max="10" width="13.00390625" style="15" customWidth="1"/>
    <col min="11" max="11" width="12.00390625" style="15" customWidth="1"/>
    <col min="12" max="12" width="10.57421875" style="15" customWidth="1"/>
    <col min="13" max="13" width="12.00390625" style="15" customWidth="1"/>
    <col min="14" max="14" width="10.421875" style="15" customWidth="1"/>
    <col min="15" max="15" width="12.28125" style="14" customWidth="1"/>
    <col min="16" max="16" width="12.28125" style="16" customWidth="1"/>
    <col min="17" max="17" width="9.7109375" style="16" customWidth="1"/>
    <col min="18" max="16384" width="9.140625" style="14" customWidth="1"/>
  </cols>
  <sheetData>
    <row r="1" spans="11:14" ht="12.75">
      <c r="K1" s="10"/>
      <c r="L1" s="10"/>
      <c r="M1" s="10"/>
      <c r="N1" s="10"/>
    </row>
    <row r="2" spans="1:17" ht="43.5" customHeight="1">
      <c r="A2" s="30" t="s">
        <v>61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5"/>
      <c r="P2" s="25"/>
      <c r="Q2" s="25"/>
    </row>
    <row r="3" spans="2:17" ht="54" customHeight="1">
      <c r="B3" s="37" t="s">
        <v>15</v>
      </c>
      <c r="C3" s="38"/>
      <c r="D3" s="27" t="s">
        <v>16</v>
      </c>
      <c r="E3" s="34" t="s">
        <v>17</v>
      </c>
      <c r="F3" s="35"/>
      <c r="G3" s="36"/>
      <c r="H3" s="34" t="s">
        <v>2</v>
      </c>
      <c r="I3" s="35"/>
      <c r="J3" s="36"/>
      <c r="K3" s="34" t="s">
        <v>1</v>
      </c>
      <c r="L3" s="35"/>
      <c r="M3" s="36"/>
      <c r="N3" s="27" t="s">
        <v>45</v>
      </c>
      <c r="O3" s="27" t="s">
        <v>46</v>
      </c>
      <c r="P3" s="23" t="s">
        <v>14</v>
      </c>
      <c r="Q3" s="32" t="s">
        <v>12</v>
      </c>
    </row>
    <row r="4" spans="2:17" ht="49.5" customHeight="1">
      <c r="B4" s="39"/>
      <c r="C4" s="40"/>
      <c r="D4" s="26"/>
      <c r="E4" s="13" t="s">
        <v>0</v>
      </c>
      <c r="F4" s="13" t="s">
        <v>49</v>
      </c>
      <c r="G4" s="13" t="s">
        <v>50</v>
      </c>
      <c r="H4" s="13" t="s">
        <v>0</v>
      </c>
      <c r="I4" s="13" t="s">
        <v>49</v>
      </c>
      <c r="J4" s="13" t="s">
        <v>50</v>
      </c>
      <c r="K4" s="13" t="s">
        <v>0</v>
      </c>
      <c r="L4" s="13" t="s">
        <v>49</v>
      </c>
      <c r="M4" s="13" t="s">
        <v>50</v>
      </c>
      <c r="N4" s="26"/>
      <c r="O4" s="26"/>
      <c r="P4" s="24"/>
      <c r="Q4" s="33"/>
    </row>
    <row r="5" spans="2:17" ht="12.75">
      <c r="B5" s="28">
        <v>1</v>
      </c>
      <c r="C5" s="29"/>
      <c r="D5" s="1">
        <v>2</v>
      </c>
      <c r="E5" s="1" t="s">
        <v>51</v>
      </c>
      <c r="F5" s="1">
        <v>4</v>
      </c>
      <c r="G5" s="1">
        <v>5</v>
      </c>
      <c r="H5" s="1" t="s">
        <v>52</v>
      </c>
      <c r="I5" s="1">
        <v>7</v>
      </c>
      <c r="J5" s="1">
        <v>8</v>
      </c>
      <c r="K5" s="1" t="s">
        <v>53</v>
      </c>
      <c r="L5" s="1">
        <v>10</v>
      </c>
      <c r="M5" s="1">
        <v>11</v>
      </c>
      <c r="N5" s="1" t="s">
        <v>54</v>
      </c>
      <c r="O5" s="1" t="s">
        <v>55</v>
      </c>
      <c r="P5" s="1">
        <v>14</v>
      </c>
      <c r="Q5" s="1">
        <v>15</v>
      </c>
    </row>
    <row r="6" spans="2:17" ht="12.75">
      <c r="B6" s="17" t="s">
        <v>62</v>
      </c>
      <c r="C6" s="11">
        <v>941600023</v>
      </c>
      <c r="D6" s="18">
        <v>26145</v>
      </c>
      <c r="E6" s="19">
        <f>F6+G6</f>
        <v>20302.68</v>
      </c>
      <c r="F6" s="19">
        <v>691.68</v>
      </c>
      <c r="G6" s="19">
        <v>19611</v>
      </c>
      <c r="H6" s="20">
        <f>I6+J6</f>
        <v>18835.69</v>
      </c>
      <c r="I6" s="20">
        <v>691.68</v>
      </c>
      <c r="J6" s="20">
        <v>18144.01</v>
      </c>
      <c r="K6" s="20">
        <f>L6+M6</f>
        <v>18835.690000000002</v>
      </c>
      <c r="L6" s="20">
        <v>691.68</v>
      </c>
      <c r="M6" s="20">
        <v>18144.010000000002</v>
      </c>
      <c r="N6" s="3"/>
      <c r="O6" s="3">
        <f>SUM(J6-G6)</f>
        <v>-1466.9900000000016</v>
      </c>
      <c r="P6" s="2">
        <v>563</v>
      </c>
      <c r="Q6" s="9"/>
    </row>
    <row r="7" spans="2:17" ht="12.75">
      <c r="B7" s="17" t="s">
        <v>63</v>
      </c>
      <c r="C7" s="11">
        <v>700800012</v>
      </c>
      <c r="D7" s="18">
        <v>32628</v>
      </c>
      <c r="E7" s="19">
        <f aca="true" t="shared" si="0" ref="E7:E58">F7+G7</f>
        <v>24261.82</v>
      </c>
      <c r="F7" s="19">
        <v>712.82</v>
      </c>
      <c r="G7" s="19">
        <v>23549</v>
      </c>
      <c r="H7" s="20">
        <f aca="true" t="shared" si="1" ref="H7:H58">I7+J7</f>
        <v>19219.86</v>
      </c>
      <c r="I7" s="20">
        <v>712.82</v>
      </c>
      <c r="J7" s="20">
        <v>18507.04</v>
      </c>
      <c r="K7" s="20">
        <f aca="true" t="shared" si="2" ref="K7:K58">L7+M7</f>
        <v>19219.86</v>
      </c>
      <c r="L7" s="20">
        <v>712.82</v>
      </c>
      <c r="M7" s="20">
        <v>18507.04</v>
      </c>
      <c r="N7" s="3"/>
      <c r="O7" s="3">
        <f>SUM(J7-G7)</f>
        <v>-5041.959999999999</v>
      </c>
      <c r="P7" s="4">
        <v>448</v>
      </c>
      <c r="Q7" s="21"/>
    </row>
    <row r="8" spans="2:17" ht="12.75">
      <c r="B8" s="17" t="s">
        <v>48</v>
      </c>
      <c r="C8" s="11">
        <v>360200066</v>
      </c>
      <c r="D8" s="18">
        <v>72880</v>
      </c>
      <c r="E8" s="19">
        <f t="shared" si="0"/>
        <v>55347.98</v>
      </c>
      <c r="F8" s="19">
        <v>690.98</v>
      </c>
      <c r="G8" s="19">
        <v>54657</v>
      </c>
      <c r="H8" s="20">
        <f t="shared" si="1"/>
        <v>51963.23</v>
      </c>
      <c r="I8" s="20">
        <v>690.98</v>
      </c>
      <c r="J8" s="20">
        <v>51272.25</v>
      </c>
      <c r="K8" s="20">
        <f t="shared" si="2"/>
        <v>51963.23</v>
      </c>
      <c r="L8" s="20">
        <v>690.98</v>
      </c>
      <c r="M8" s="20">
        <v>51272.25</v>
      </c>
      <c r="N8" s="3"/>
      <c r="O8" s="3">
        <f>SUM(J8-G8)</f>
        <v>-3384.75</v>
      </c>
      <c r="P8" s="4">
        <v>773</v>
      </c>
      <c r="Q8" s="21"/>
    </row>
    <row r="9" spans="2:17" ht="13.5" customHeight="1">
      <c r="B9" s="17" t="s">
        <v>64</v>
      </c>
      <c r="C9" s="11">
        <v>420200080</v>
      </c>
      <c r="D9" s="18">
        <v>30245</v>
      </c>
      <c r="E9" s="19">
        <f t="shared" si="0"/>
        <v>23111.24</v>
      </c>
      <c r="F9" s="19">
        <v>431.24</v>
      </c>
      <c r="G9" s="19">
        <v>22680</v>
      </c>
      <c r="H9" s="20">
        <f t="shared" si="1"/>
        <v>21774.870000000003</v>
      </c>
      <c r="I9" s="20">
        <v>431.24</v>
      </c>
      <c r="J9" s="20">
        <v>21343.63</v>
      </c>
      <c r="K9" s="20">
        <f t="shared" si="2"/>
        <v>21774.87</v>
      </c>
      <c r="L9" s="20">
        <v>431.24</v>
      </c>
      <c r="M9" s="20">
        <v>21343.629999999997</v>
      </c>
      <c r="N9" s="3"/>
      <c r="O9" s="3">
        <f>SUM(J9-G9)</f>
        <v>-1336.369999999999</v>
      </c>
      <c r="P9" s="4">
        <v>557</v>
      </c>
      <c r="Q9" s="21"/>
    </row>
    <row r="10" spans="2:17" ht="13.5" customHeight="1">
      <c r="B10" s="17" t="s">
        <v>24</v>
      </c>
      <c r="C10" s="11">
        <v>429300002</v>
      </c>
      <c r="D10" s="18">
        <v>13339</v>
      </c>
      <c r="E10" s="19">
        <f t="shared" si="0"/>
        <v>9956.32</v>
      </c>
      <c r="F10" s="19">
        <v>364.32000000000005</v>
      </c>
      <c r="G10" s="19">
        <v>9592</v>
      </c>
      <c r="H10" s="20">
        <f t="shared" si="1"/>
        <v>8938.48</v>
      </c>
      <c r="I10" s="20">
        <v>364.32000000000005</v>
      </c>
      <c r="J10" s="20">
        <v>8574.16</v>
      </c>
      <c r="K10" s="20">
        <f t="shared" si="2"/>
        <v>8938.48</v>
      </c>
      <c r="L10" s="20">
        <v>364.32000000000005</v>
      </c>
      <c r="M10" s="20">
        <v>8574.16</v>
      </c>
      <c r="N10" s="3"/>
      <c r="O10" s="3">
        <f>SUM(J10-G10)</f>
        <v>-1017.8400000000001</v>
      </c>
      <c r="P10" s="4">
        <v>257</v>
      </c>
      <c r="Q10" s="21"/>
    </row>
    <row r="11" spans="2:17" ht="13.5" customHeight="1">
      <c r="B11" s="17" t="s">
        <v>25</v>
      </c>
      <c r="C11" s="11">
        <v>380200022</v>
      </c>
      <c r="D11" s="18">
        <v>109342</v>
      </c>
      <c r="E11" s="19">
        <f t="shared" si="0"/>
        <v>91599.58</v>
      </c>
      <c r="F11" s="19">
        <v>3872.5800000000004</v>
      </c>
      <c r="G11" s="19">
        <v>87727</v>
      </c>
      <c r="H11" s="20">
        <f t="shared" si="1"/>
        <v>98013.36</v>
      </c>
      <c r="I11" s="20">
        <v>3872.5800000000004</v>
      </c>
      <c r="J11" s="20">
        <v>94140.78</v>
      </c>
      <c r="K11" s="20">
        <f t="shared" si="2"/>
        <v>91595.76999999999</v>
      </c>
      <c r="L11" s="20">
        <v>3872.5800000000004</v>
      </c>
      <c r="M11" s="20">
        <v>87723.18999999999</v>
      </c>
      <c r="N11" s="3">
        <f>SUM(J11-G11)</f>
        <v>6413.779999999999</v>
      </c>
      <c r="O11" s="3"/>
      <c r="P11" s="4">
        <v>2586</v>
      </c>
      <c r="Q11" s="21"/>
    </row>
    <row r="12" spans="2:17" ht="12.75">
      <c r="B12" s="17" t="s">
        <v>23</v>
      </c>
      <c r="C12" s="11">
        <v>701400004</v>
      </c>
      <c r="D12" s="18">
        <v>24962</v>
      </c>
      <c r="E12" s="19">
        <f t="shared" si="0"/>
        <v>19831.28</v>
      </c>
      <c r="F12" s="19">
        <v>770.28</v>
      </c>
      <c r="G12" s="19">
        <v>19061</v>
      </c>
      <c r="H12" s="20">
        <f t="shared" si="1"/>
        <v>20953.59</v>
      </c>
      <c r="I12" s="20">
        <v>770.28</v>
      </c>
      <c r="J12" s="20">
        <v>20183.31</v>
      </c>
      <c r="K12" s="20">
        <f t="shared" si="2"/>
        <v>19826.359999999997</v>
      </c>
      <c r="L12" s="20">
        <v>770.28</v>
      </c>
      <c r="M12" s="20">
        <v>19056.079999999998</v>
      </c>
      <c r="N12" s="3">
        <f>SUM(J12-G12)</f>
        <v>1122.3100000000013</v>
      </c>
      <c r="O12" s="3"/>
      <c r="P12" s="4">
        <v>543</v>
      </c>
      <c r="Q12" s="21"/>
    </row>
    <row r="13" spans="2:17" ht="14.25" customHeight="1">
      <c r="B13" s="17" t="s">
        <v>65</v>
      </c>
      <c r="C13" s="11">
        <v>360800006</v>
      </c>
      <c r="D13" s="18">
        <v>115627</v>
      </c>
      <c r="E13" s="19">
        <f t="shared" si="0"/>
        <v>85942.7</v>
      </c>
      <c r="F13" s="19">
        <v>1830.6999999999998</v>
      </c>
      <c r="G13" s="19">
        <v>84112</v>
      </c>
      <c r="H13" s="20">
        <f t="shared" si="1"/>
        <v>80001.59</v>
      </c>
      <c r="I13" s="20">
        <v>1830.6999999999998</v>
      </c>
      <c r="J13" s="20">
        <v>78170.89</v>
      </c>
      <c r="K13" s="20">
        <f t="shared" si="2"/>
        <v>80001.59000000001</v>
      </c>
      <c r="L13" s="20">
        <v>1830.6999999999998</v>
      </c>
      <c r="M13" s="20">
        <v>78170.89000000001</v>
      </c>
      <c r="N13" s="3"/>
      <c r="O13" s="3">
        <f>SUM(J13-G13)</f>
        <v>-5941.110000000001</v>
      </c>
      <c r="P13" s="4">
        <v>1522</v>
      </c>
      <c r="Q13" s="21"/>
    </row>
    <row r="14" spans="2:17" ht="12.75">
      <c r="B14" s="17" t="s">
        <v>59</v>
      </c>
      <c r="C14" s="11">
        <v>380200011</v>
      </c>
      <c r="D14" s="18">
        <v>113802</v>
      </c>
      <c r="E14" s="19">
        <f t="shared" si="0"/>
        <v>87839.3</v>
      </c>
      <c r="F14" s="19">
        <v>1812.3000000000002</v>
      </c>
      <c r="G14" s="19">
        <v>86027</v>
      </c>
      <c r="H14" s="20">
        <f t="shared" si="1"/>
        <v>91054.06</v>
      </c>
      <c r="I14" s="20">
        <v>1812.3000000000002</v>
      </c>
      <c r="J14" s="20">
        <v>89241.76</v>
      </c>
      <c r="K14" s="20">
        <f t="shared" si="2"/>
        <v>87821.65</v>
      </c>
      <c r="L14" s="20">
        <v>1812.3000000000002</v>
      </c>
      <c r="M14" s="20">
        <v>86009.34999999999</v>
      </c>
      <c r="N14" s="3">
        <f>SUM(J14-G14)</f>
        <v>3214.7599999999948</v>
      </c>
      <c r="O14" s="3"/>
      <c r="P14" s="4">
        <v>1336</v>
      </c>
      <c r="Q14" s="21"/>
    </row>
    <row r="15" spans="2:17" ht="22.5">
      <c r="B15" s="17" t="s">
        <v>40</v>
      </c>
      <c r="C15" s="11">
        <v>421200007</v>
      </c>
      <c r="D15" s="18">
        <v>16966</v>
      </c>
      <c r="E15" s="19">
        <f t="shared" si="0"/>
        <v>13208.86</v>
      </c>
      <c r="F15" s="19">
        <v>482.85999999999996</v>
      </c>
      <c r="G15" s="19">
        <v>12726</v>
      </c>
      <c r="H15" s="20">
        <f t="shared" si="1"/>
        <v>11911.130000000001</v>
      </c>
      <c r="I15" s="20">
        <v>482.85999999999996</v>
      </c>
      <c r="J15" s="20">
        <v>11428.27</v>
      </c>
      <c r="K15" s="20">
        <f t="shared" si="2"/>
        <v>11911.130000000001</v>
      </c>
      <c r="L15" s="20">
        <v>482.85999999999996</v>
      </c>
      <c r="M15" s="20">
        <v>11428.27</v>
      </c>
      <c r="N15" s="3"/>
      <c r="O15" s="3">
        <f>SUM(J15-G15)</f>
        <v>-1297.7299999999996</v>
      </c>
      <c r="P15" s="4">
        <v>302</v>
      </c>
      <c r="Q15" s="21"/>
    </row>
    <row r="16" spans="2:17" ht="12.75">
      <c r="B16" s="17" t="s">
        <v>26</v>
      </c>
      <c r="C16" s="11">
        <v>500200012</v>
      </c>
      <c r="D16" s="18">
        <v>3575</v>
      </c>
      <c r="E16" s="19">
        <f t="shared" si="0"/>
        <v>2988.08</v>
      </c>
      <c r="F16" s="19">
        <v>139.08</v>
      </c>
      <c r="G16" s="19">
        <v>2849</v>
      </c>
      <c r="H16" s="20">
        <f t="shared" si="1"/>
        <v>3615.33</v>
      </c>
      <c r="I16" s="20">
        <v>139.08</v>
      </c>
      <c r="J16" s="20">
        <v>3476.25</v>
      </c>
      <c r="K16" s="20">
        <f t="shared" si="2"/>
        <v>2984.37</v>
      </c>
      <c r="L16" s="20">
        <v>139.08</v>
      </c>
      <c r="M16" s="20">
        <v>2845.29</v>
      </c>
      <c r="N16" s="3">
        <f>SUM(J16-G16)</f>
        <v>627.25</v>
      </c>
      <c r="O16" s="3"/>
      <c r="P16" s="4">
        <v>93</v>
      </c>
      <c r="Q16" s="21"/>
    </row>
    <row r="17" spans="2:17" ht="17.25" customHeight="1">
      <c r="B17" s="17" t="s">
        <v>27</v>
      </c>
      <c r="C17" s="11">
        <v>381600004</v>
      </c>
      <c r="D17" s="18">
        <v>66749</v>
      </c>
      <c r="E17" s="19">
        <f t="shared" si="0"/>
        <v>51239.26</v>
      </c>
      <c r="F17" s="19">
        <v>1035.26</v>
      </c>
      <c r="G17" s="19">
        <v>50204</v>
      </c>
      <c r="H17" s="20">
        <f t="shared" si="1"/>
        <v>48582.72</v>
      </c>
      <c r="I17" s="20">
        <v>1035.26</v>
      </c>
      <c r="J17" s="20">
        <v>47547.46</v>
      </c>
      <c r="K17" s="20">
        <f t="shared" si="2"/>
        <v>48582.72</v>
      </c>
      <c r="L17" s="20">
        <v>1035.26</v>
      </c>
      <c r="M17" s="20">
        <v>47547.46</v>
      </c>
      <c r="N17" s="3"/>
      <c r="O17" s="3">
        <f>SUM(J17-G17)</f>
        <v>-2656.540000000001</v>
      </c>
      <c r="P17" s="4">
        <v>697</v>
      </c>
      <c r="Q17" s="21"/>
    </row>
    <row r="18" spans="2:17" ht="17.25" customHeight="1">
      <c r="B18" s="17" t="s">
        <v>28</v>
      </c>
      <c r="C18" s="11">
        <v>381600005</v>
      </c>
      <c r="D18" s="18">
        <v>47110</v>
      </c>
      <c r="E18" s="19">
        <f t="shared" si="0"/>
        <v>36416.42</v>
      </c>
      <c r="F18" s="19">
        <v>718.42</v>
      </c>
      <c r="G18" s="19">
        <v>35698</v>
      </c>
      <c r="H18" s="20">
        <f t="shared" si="1"/>
        <v>34033.4</v>
      </c>
      <c r="I18" s="20">
        <v>718.42</v>
      </c>
      <c r="J18" s="20">
        <v>33314.98</v>
      </c>
      <c r="K18" s="20">
        <f t="shared" si="2"/>
        <v>34033.399999999994</v>
      </c>
      <c r="L18" s="20">
        <v>718.42</v>
      </c>
      <c r="M18" s="20">
        <v>33314.979999999996</v>
      </c>
      <c r="N18" s="3"/>
      <c r="O18" s="3">
        <f>SUM(J18-G18)</f>
        <v>-2383.019999999997</v>
      </c>
      <c r="P18" s="4">
        <v>476</v>
      </c>
      <c r="Q18" s="21"/>
    </row>
    <row r="19" spans="2:17" ht="12.75">
      <c r="B19" s="17" t="s">
        <v>29</v>
      </c>
      <c r="C19" s="11">
        <v>941600013</v>
      </c>
      <c r="D19" s="18">
        <v>26837</v>
      </c>
      <c r="E19" s="19">
        <f t="shared" si="0"/>
        <v>21841.48</v>
      </c>
      <c r="F19" s="19">
        <v>998.48</v>
      </c>
      <c r="G19" s="19">
        <v>20843</v>
      </c>
      <c r="H19" s="20">
        <f t="shared" si="1"/>
        <v>20494.53</v>
      </c>
      <c r="I19" s="20">
        <v>998.48</v>
      </c>
      <c r="J19" s="20">
        <v>19496.05</v>
      </c>
      <c r="K19" s="20">
        <f t="shared" si="2"/>
        <v>20494.53</v>
      </c>
      <c r="L19" s="20">
        <v>998.48</v>
      </c>
      <c r="M19" s="20">
        <v>19496.05</v>
      </c>
      <c r="N19" s="3"/>
      <c r="O19" s="3">
        <f>SUM(J19-G19)</f>
        <v>-1346.9500000000007</v>
      </c>
      <c r="P19" s="4">
        <v>588</v>
      </c>
      <c r="Q19" s="21"/>
    </row>
    <row r="20" spans="2:17" ht="12.75">
      <c r="B20" s="17" t="s">
        <v>43</v>
      </c>
      <c r="C20" s="11">
        <v>420200068</v>
      </c>
      <c r="D20" s="18">
        <v>3231</v>
      </c>
      <c r="E20" s="19">
        <f t="shared" si="0"/>
        <v>2031.46</v>
      </c>
      <c r="F20" s="19">
        <v>36.46</v>
      </c>
      <c r="G20" s="19">
        <v>1995</v>
      </c>
      <c r="H20" s="20">
        <f t="shared" si="1"/>
        <v>2057.22</v>
      </c>
      <c r="I20" s="20">
        <v>36.46</v>
      </c>
      <c r="J20" s="20">
        <v>2020.76</v>
      </c>
      <c r="K20" s="20">
        <f t="shared" si="2"/>
        <v>2027.8799999999999</v>
      </c>
      <c r="L20" s="20">
        <v>36.46</v>
      </c>
      <c r="M20" s="20">
        <v>1991.4199999999998</v>
      </c>
      <c r="N20" s="3">
        <f>SUM(J20-G20)</f>
        <v>25.75999999999999</v>
      </c>
      <c r="O20" s="3"/>
      <c r="P20" s="4">
        <v>61</v>
      </c>
      <c r="Q20" s="21"/>
    </row>
    <row r="21" spans="2:17" ht="12.75">
      <c r="B21" s="17" t="s">
        <v>30</v>
      </c>
      <c r="C21" s="11">
        <v>420200056</v>
      </c>
      <c r="D21" s="18">
        <v>45850</v>
      </c>
      <c r="E21" s="19">
        <f t="shared" si="0"/>
        <v>34966.74</v>
      </c>
      <c r="F21" s="19">
        <v>577.74</v>
      </c>
      <c r="G21" s="19">
        <v>34389</v>
      </c>
      <c r="H21" s="20">
        <f t="shared" si="1"/>
        <v>33238.03</v>
      </c>
      <c r="I21" s="20">
        <v>577.74</v>
      </c>
      <c r="J21" s="20">
        <v>32660.29</v>
      </c>
      <c r="K21" s="20">
        <f t="shared" si="2"/>
        <v>33238.03</v>
      </c>
      <c r="L21" s="20">
        <v>577.74</v>
      </c>
      <c r="M21" s="20">
        <v>32660.29</v>
      </c>
      <c r="N21" s="3"/>
      <c r="O21" s="3">
        <f aca="true" t="shared" si="3" ref="O21:O58">SUM(J21-G21)</f>
        <v>-1728.7099999999991</v>
      </c>
      <c r="P21" s="4">
        <v>515</v>
      </c>
      <c r="Q21" s="21"/>
    </row>
    <row r="22" spans="2:17" ht="12.75">
      <c r="B22" s="17" t="s">
        <v>66</v>
      </c>
      <c r="C22" s="11">
        <v>250000169</v>
      </c>
      <c r="D22" s="18">
        <v>112645</v>
      </c>
      <c r="E22" s="19">
        <f t="shared" si="0"/>
        <v>83969.44</v>
      </c>
      <c r="F22" s="19">
        <v>1825.44</v>
      </c>
      <c r="G22" s="19">
        <v>82144</v>
      </c>
      <c r="H22" s="20">
        <f t="shared" si="1"/>
        <v>79081.67</v>
      </c>
      <c r="I22" s="20">
        <v>1825.44</v>
      </c>
      <c r="J22" s="20">
        <v>77256.23</v>
      </c>
      <c r="K22" s="20">
        <f t="shared" si="2"/>
        <v>79081.67000000001</v>
      </c>
      <c r="L22" s="20">
        <v>1825.44</v>
      </c>
      <c r="M22" s="20">
        <v>77256.23000000001</v>
      </c>
      <c r="N22" s="3"/>
      <c r="O22" s="3">
        <f t="shared" si="3"/>
        <v>-4887.770000000004</v>
      </c>
      <c r="P22" s="4">
        <v>1907</v>
      </c>
      <c r="Q22" s="21"/>
    </row>
    <row r="23" spans="2:17" ht="14.25" customHeight="1">
      <c r="B23" s="17" t="s">
        <v>67</v>
      </c>
      <c r="C23" s="11">
        <v>940200032</v>
      </c>
      <c r="D23" s="18">
        <v>26031</v>
      </c>
      <c r="E23" s="19">
        <f t="shared" si="0"/>
        <v>19342.26</v>
      </c>
      <c r="F23" s="19">
        <v>716.2600000000001</v>
      </c>
      <c r="G23" s="19">
        <v>18626</v>
      </c>
      <c r="H23" s="20">
        <f t="shared" si="1"/>
        <v>17116.39</v>
      </c>
      <c r="I23" s="20">
        <v>716.2600000000001</v>
      </c>
      <c r="J23" s="20">
        <v>16400.13</v>
      </c>
      <c r="K23" s="20">
        <f t="shared" si="2"/>
        <v>17116.39</v>
      </c>
      <c r="L23" s="20">
        <v>716.2600000000001</v>
      </c>
      <c r="M23" s="20">
        <v>16400.13</v>
      </c>
      <c r="N23" s="3"/>
      <c r="O23" s="3">
        <f t="shared" si="3"/>
        <v>-2225.869999999999</v>
      </c>
      <c r="P23" s="4">
        <v>438</v>
      </c>
      <c r="Q23" s="21"/>
    </row>
    <row r="24" spans="2:17" ht="14.25" customHeight="1">
      <c r="B24" s="17" t="s">
        <v>56</v>
      </c>
      <c r="C24" s="11">
        <v>10001666</v>
      </c>
      <c r="D24" s="18">
        <v>51000</v>
      </c>
      <c r="E24" s="19">
        <f t="shared" si="0"/>
        <v>43474.88</v>
      </c>
      <c r="F24" s="19">
        <v>1474.88</v>
      </c>
      <c r="G24" s="19">
        <v>42000</v>
      </c>
      <c r="H24" s="20">
        <f t="shared" si="1"/>
        <v>49649</v>
      </c>
      <c r="I24" s="20">
        <v>1474.88</v>
      </c>
      <c r="J24" s="20">
        <v>48174.12</v>
      </c>
      <c r="K24" s="20">
        <f t="shared" si="2"/>
        <v>43448.42</v>
      </c>
      <c r="L24" s="20">
        <v>1474.88</v>
      </c>
      <c r="M24" s="20">
        <v>41973.54</v>
      </c>
      <c r="N24" s="3">
        <f>SUM(J24-G24)</f>
        <v>6174.120000000003</v>
      </c>
      <c r="O24" s="3"/>
      <c r="P24" s="4">
        <v>711</v>
      </c>
      <c r="Q24" s="21">
        <v>708</v>
      </c>
    </row>
    <row r="25" spans="2:17" ht="12.75">
      <c r="B25" s="17" t="s">
        <v>31</v>
      </c>
      <c r="C25" s="11">
        <v>940200018</v>
      </c>
      <c r="D25" s="18">
        <v>11439</v>
      </c>
      <c r="E25" s="19">
        <f t="shared" si="0"/>
        <v>9419.58</v>
      </c>
      <c r="F25" s="19">
        <v>400.5800000000001</v>
      </c>
      <c r="G25" s="19">
        <v>9019</v>
      </c>
      <c r="H25" s="20">
        <f t="shared" si="1"/>
        <v>10209.33</v>
      </c>
      <c r="I25" s="20">
        <v>400.5800000000001</v>
      </c>
      <c r="J25" s="20">
        <v>9808.75</v>
      </c>
      <c r="K25" s="20">
        <f t="shared" si="2"/>
        <v>9410.3</v>
      </c>
      <c r="L25" s="20">
        <v>400.5800000000001</v>
      </c>
      <c r="M25" s="20">
        <v>9009.72</v>
      </c>
      <c r="N25" s="3">
        <f>SUM(J25-G25)</f>
        <v>789.75</v>
      </c>
      <c r="O25" s="3"/>
      <c r="P25" s="4">
        <v>277</v>
      </c>
      <c r="Q25" s="21"/>
    </row>
    <row r="26" spans="2:17" ht="15.75" customHeight="1">
      <c r="B26" s="17" t="s">
        <v>32</v>
      </c>
      <c r="C26" s="11">
        <v>500200020</v>
      </c>
      <c r="D26" s="18">
        <v>29442</v>
      </c>
      <c r="E26" s="19">
        <f t="shared" si="0"/>
        <v>22677.76</v>
      </c>
      <c r="F26" s="19">
        <v>591.7600000000001</v>
      </c>
      <c r="G26" s="19">
        <v>22086</v>
      </c>
      <c r="H26" s="20">
        <f t="shared" si="1"/>
        <v>20687.109999999997</v>
      </c>
      <c r="I26" s="20">
        <v>591.7600000000001</v>
      </c>
      <c r="J26" s="20">
        <v>20095.35</v>
      </c>
      <c r="K26" s="20">
        <f t="shared" si="2"/>
        <v>20687.109999999997</v>
      </c>
      <c r="L26" s="20">
        <v>591.7600000000001</v>
      </c>
      <c r="M26" s="20">
        <v>20095.35</v>
      </c>
      <c r="N26" s="3"/>
      <c r="O26" s="3">
        <f t="shared" si="3"/>
        <v>-1990.6500000000015</v>
      </c>
      <c r="P26" s="4">
        <v>358</v>
      </c>
      <c r="Q26" s="12"/>
    </row>
    <row r="27" spans="2:17" ht="15.75" customHeight="1">
      <c r="B27" s="17" t="s">
        <v>33</v>
      </c>
      <c r="C27" s="11">
        <v>940200007</v>
      </c>
      <c r="D27" s="18">
        <v>9091</v>
      </c>
      <c r="E27" s="19">
        <f t="shared" si="0"/>
        <v>8005.26</v>
      </c>
      <c r="F27" s="19">
        <v>491.26</v>
      </c>
      <c r="G27" s="19">
        <v>7514</v>
      </c>
      <c r="H27" s="20">
        <f t="shared" si="1"/>
        <v>8545.65</v>
      </c>
      <c r="I27" s="20">
        <v>491.26</v>
      </c>
      <c r="J27" s="20">
        <v>8054.39</v>
      </c>
      <c r="K27" s="20">
        <f t="shared" si="2"/>
        <v>7998.12</v>
      </c>
      <c r="L27" s="20">
        <v>491.26</v>
      </c>
      <c r="M27" s="20">
        <v>7506.86</v>
      </c>
      <c r="N27" s="3">
        <f>SUM(J27-G27)</f>
        <v>540.3900000000003</v>
      </c>
      <c r="O27" s="3"/>
      <c r="P27" s="4">
        <v>223</v>
      </c>
      <c r="Q27" s="21"/>
    </row>
    <row r="28" spans="2:17" ht="15.75" customHeight="1">
      <c r="B28" s="17" t="s">
        <v>47</v>
      </c>
      <c r="C28" s="11">
        <v>500200063</v>
      </c>
      <c r="D28" s="18">
        <v>52000</v>
      </c>
      <c r="E28" s="19">
        <f t="shared" si="0"/>
        <v>38674.78</v>
      </c>
      <c r="F28" s="19">
        <v>909.78</v>
      </c>
      <c r="G28" s="19">
        <v>37765</v>
      </c>
      <c r="H28" s="20">
        <f t="shared" si="1"/>
        <v>34071.15</v>
      </c>
      <c r="I28" s="20">
        <v>909.78</v>
      </c>
      <c r="J28" s="20">
        <v>33161.37</v>
      </c>
      <c r="K28" s="20">
        <f t="shared" si="2"/>
        <v>34071.15</v>
      </c>
      <c r="L28" s="20">
        <v>909.78</v>
      </c>
      <c r="M28" s="20">
        <v>33161.37</v>
      </c>
      <c r="N28" s="3"/>
      <c r="O28" s="3">
        <f t="shared" si="3"/>
        <v>-4603.629999999997</v>
      </c>
      <c r="P28" s="4">
        <v>694</v>
      </c>
      <c r="Q28" s="21"/>
    </row>
    <row r="29" spans="2:17" ht="12.75">
      <c r="B29" s="17" t="s">
        <v>37</v>
      </c>
      <c r="C29" s="11">
        <v>420200053</v>
      </c>
      <c r="D29" s="18">
        <v>455240</v>
      </c>
      <c r="E29" s="19">
        <f t="shared" si="0"/>
        <v>378918.28</v>
      </c>
      <c r="F29" s="19">
        <v>9056.279999999999</v>
      </c>
      <c r="G29" s="19">
        <v>369862</v>
      </c>
      <c r="H29" s="20">
        <f t="shared" si="1"/>
        <v>405971.89</v>
      </c>
      <c r="I29" s="20">
        <v>9056.279999999999</v>
      </c>
      <c r="J29" s="20">
        <v>396915.61</v>
      </c>
      <c r="K29" s="20">
        <f t="shared" si="2"/>
        <v>378912.6</v>
      </c>
      <c r="L29" s="20">
        <v>9056.279999999999</v>
      </c>
      <c r="M29" s="20">
        <v>369856.32</v>
      </c>
      <c r="N29" s="3">
        <f>SUM(J29-G29)</f>
        <v>27053.609999999986</v>
      </c>
      <c r="O29" s="3"/>
      <c r="P29" s="4">
        <v>9671</v>
      </c>
      <c r="Q29" s="21">
        <v>839</v>
      </c>
    </row>
    <row r="30" spans="2:17" ht="15" customHeight="1">
      <c r="B30" s="17" t="s">
        <v>38</v>
      </c>
      <c r="C30" s="11">
        <v>424700004</v>
      </c>
      <c r="D30" s="18">
        <v>23265</v>
      </c>
      <c r="E30" s="19">
        <f t="shared" si="0"/>
        <v>18246.66</v>
      </c>
      <c r="F30" s="19">
        <v>535.6600000000001</v>
      </c>
      <c r="G30" s="19">
        <v>17711</v>
      </c>
      <c r="H30" s="20">
        <f t="shared" si="1"/>
        <v>18957.61</v>
      </c>
      <c r="I30" s="20">
        <v>535.6600000000001</v>
      </c>
      <c r="J30" s="20">
        <v>18421.95</v>
      </c>
      <c r="K30" s="20">
        <f t="shared" si="2"/>
        <v>18241</v>
      </c>
      <c r="L30" s="20">
        <v>535.6600000000001</v>
      </c>
      <c r="M30" s="20">
        <v>17705.34</v>
      </c>
      <c r="N30" s="3">
        <f>SUM(J30-G30)</f>
        <v>710.9500000000007</v>
      </c>
      <c r="O30" s="3"/>
      <c r="P30" s="4">
        <v>420</v>
      </c>
      <c r="Q30" s="21"/>
    </row>
    <row r="31" spans="2:17" ht="15" customHeight="1">
      <c r="B31" s="17" t="s">
        <v>34</v>
      </c>
      <c r="C31" s="11">
        <v>420200059</v>
      </c>
      <c r="D31" s="18">
        <v>26492</v>
      </c>
      <c r="E31" s="19">
        <f t="shared" si="0"/>
        <v>20870.8</v>
      </c>
      <c r="F31" s="19">
        <v>492.8</v>
      </c>
      <c r="G31" s="19">
        <v>20378</v>
      </c>
      <c r="H31" s="20">
        <f t="shared" si="1"/>
        <v>23582.649999999998</v>
      </c>
      <c r="I31" s="20">
        <v>492.8</v>
      </c>
      <c r="J31" s="20">
        <v>23089.85</v>
      </c>
      <c r="K31" s="20">
        <f t="shared" si="2"/>
        <v>20864.25</v>
      </c>
      <c r="L31" s="20">
        <v>492.8</v>
      </c>
      <c r="M31" s="20">
        <v>20371.45</v>
      </c>
      <c r="N31" s="3">
        <f>SUM(J31-G31)</f>
        <v>2711.8499999999985</v>
      </c>
      <c r="O31" s="3"/>
      <c r="P31" s="4">
        <v>518</v>
      </c>
      <c r="Q31" s="21"/>
    </row>
    <row r="32" spans="2:17" ht="12.75">
      <c r="B32" s="17" t="s">
        <v>35</v>
      </c>
      <c r="C32" s="11">
        <v>250000030</v>
      </c>
      <c r="D32" s="18">
        <v>18811</v>
      </c>
      <c r="E32" s="19">
        <f t="shared" si="0"/>
        <v>14656.74</v>
      </c>
      <c r="F32" s="19">
        <v>544.74</v>
      </c>
      <c r="G32" s="19">
        <v>14112</v>
      </c>
      <c r="H32" s="20">
        <f t="shared" si="1"/>
        <v>15095.14</v>
      </c>
      <c r="I32" s="20">
        <v>544.74</v>
      </c>
      <c r="J32" s="20">
        <v>14550.4</v>
      </c>
      <c r="K32" s="20">
        <f t="shared" si="2"/>
        <v>14646.519999999999</v>
      </c>
      <c r="L32" s="20">
        <v>544.74</v>
      </c>
      <c r="M32" s="20">
        <v>14101.779999999999</v>
      </c>
      <c r="N32" s="3">
        <f>SUM(J32-G32)</f>
        <v>438.39999999999964</v>
      </c>
      <c r="O32" s="3"/>
      <c r="P32" s="4">
        <v>401</v>
      </c>
      <c r="Q32" s="21"/>
    </row>
    <row r="33" spans="2:17" ht="13.5" customHeight="1">
      <c r="B33" s="17" t="s">
        <v>36</v>
      </c>
      <c r="C33" s="11">
        <v>700200034</v>
      </c>
      <c r="D33" s="18">
        <v>68452</v>
      </c>
      <c r="E33" s="19">
        <f t="shared" si="0"/>
        <v>52492.6</v>
      </c>
      <c r="F33" s="19">
        <v>1156.6</v>
      </c>
      <c r="G33" s="19">
        <v>51336</v>
      </c>
      <c r="H33" s="20">
        <f t="shared" si="1"/>
        <v>53156.08</v>
      </c>
      <c r="I33" s="20">
        <v>1156.6</v>
      </c>
      <c r="J33" s="20">
        <v>51999.48</v>
      </c>
      <c r="K33" s="20">
        <f t="shared" si="2"/>
        <v>52481.29</v>
      </c>
      <c r="L33" s="20">
        <v>1156.6</v>
      </c>
      <c r="M33" s="20">
        <v>51324.69</v>
      </c>
      <c r="N33" s="3">
        <f>SUM(J33-G33)</f>
        <v>663.4800000000032</v>
      </c>
      <c r="O33" s="3"/>
      <c r="P33" s="4">
        <v>880</v>
      </c>
      <c r="Q33" s="21"/>
    </row>
    <row r="34" spans="2:17" ht="12.75" customHeight="1">
      <c r="B34" s="17" t="s">
        <v>68</v>
      </c>
      <c r="C34" s="11">
        <v>660200027</v>
      </c>
      <c r="D34" s="18">
        <v>67563</v>
      </c>
      <c r="E34" s="19">
        <f t="shared" si="0"/>
        <v>50767.5</v>
      </c>
      <c r="F34" s="19">
        <v>1003.5</v>
      </c>
      <c r="G34" s="19">
        <v>49764</v>
      </c>
      <c r="H34" s="20">
        <f t="shared" si="1"/>
        <v>44222.73</v>
      </c>
      <c r="I34" s="20">
        <v>1003.5</v>
      </c>
      <c r="J34" s="20">
        <v>43219.23</v>
      </c>
      <c r="K34" s="20">
        <f t="shared" si="2"/>
        <v>44222.729999999996</v>
      </c>
      <c r="L34" s="20">
        <v>1003.5</v>
      </c>
      <c r="M34" s="20">
        <v>43219.229999999996</v>
      </c>
      <c r="N34" s="3"/>
      <c r="O34" s="3">
        <f t="shared" si="3"/>
        <v>-6544.769999999997</v>
      </c>
      <c r="P34" s="4">
        <v>918</v>
      </c>
      <c r="Q34" s="21"/>
    </row>
    <row r="35" spans="2:17" ht="12.75">
      <c r="B35" s="22" t="s">
        <v>13</v>
      </c>
      <c r="C35" s="11">
        <v>420200030</v>
      </c>
      <c r="D35" s="18">
        <v>23731</v>
      </c>
      <c r="E35" s="19">
        <f t="shared" si="0"/>
        <v>15813.78</v>
      </c>
      <c r="F35" s="19">
        <v>240.78</v>
      </c>
      <c r="G35" s="19">
        <v>15573</v>
      </c>
      <c r="H35" s="20">
        <f t="shared" si="1"/>
        <v>14017.92</v>
      </c>
      <c r="I35" s="20">
        <v>240.78</v>
      </c>
      <c r="J35" s="20">
        <v>13777.14</v>
      </c>
      <c r="K35" s="20">
        <f t="shared" si="2"/>
        <v>14017.92</v>
      </c>
      <c r="L35" s="20">
        <v>240.78</v>
      </c>
      <c r="M35" s="20">
        <v>13777.14</v>
      </c>
      <c r="N35" s="3"/>
      <c r="O35" s="3">
        <f t="shared" si="3"/>
        <v>-1795.8600000000006</v>
      </c>
      <c r="P35" s="4">
        <v>329</v>
      </c>
      <c r="Q35" s="21"/>
    </row>
    <row r="36" spans="2:17" ht="22.5">
      <c r="B36" s="17" t="s">
        <v>57</v>
      </c>
      <c r="C36" s="11">
        <v>700200067</v>
      </c>
      <c r="D36" s="18">
        <v>31399</v>
      </c>
      <c r="E36" s="19">
        <f t="shared" si="0"/>
        <v>21713.92</v>
      </c>
      <c r="F36" s="19">
        <v>482.9200000000001</v>
      </c>
      <c r="G36" s="19">
        <v>21231</v>
      </c>
      <c r="H36" s="20">
        <f t="shared" si="1"/>
        <v>26136.519999999997</v>
      </c>
      <c r="I36" s="20">
        <v>482.9200000000001</v>
      </c>
      <c r="J36" s="20">
        <v>25653.6</v>
      </c>
      <c r="K36" s="20">
        <f t="shared" si="2"/>
        <v>21708.700000000004</v>
      </c>
      <c r="L36" s="20">
        <v>482.9200000000001</v>
      </c>
      <c r="M36" s="20">
        <v>21225.780000000002</v>
      </c>
      <c r="N36" s="3">
        <f>SUM(J36-G36)</f>
        <v>4422.5999999999985</v>
      </c>
      <c r="O36" s="3"/>
      <c r="P36" s="4">
        <v>637</v>
      </c>
      <c r="Q36" s="21"/>
    </row>
    <row r="37" spans="2:17" ht="22.5">
      <c r="B37" s="17" t="s">
        <v>69</v>
      </c>
      <c r="C37" s="11">
        <v>961000003</v>
      </c>
      <c r="D37" s="18">
        <v>6098</v>
      </c>
      <c r="E37" s="19">
        <f t="shared" si="0"/>
        <v>4093</v>
      </c>
      <c r="F37" s="19">
        <v>0</v>
      </c>
      <c r="G37" s="19">
        <v>4093</v>
      </c>
      <c r="H37" s="20">
        <f t="shared" si="1"/>
        <v>3129.09</v>
      </c>
      <c r="I37" s="20">
        <v>0</v>
      </c>
      <c r="J37" s="20">
        <v>3129.09</v>
      </c>
      <c r="K37" s="20">
        <f t="shared" si="2"/>
        <v>3104.1</v>
      </c>
      <c r="L37" s="20">
        <v>0</v>
      </c>
      <c r="M37" s="20">
        <v>3104.1</v>
      </c>
      <c r="N37" s="3"/>
      <c r="O37" s="3">
        <f t="shared" si="3"/>
        <v>-963.9099999999999</v>
      </c>
      <c r="P37" s="4">
        <v>89</v>
      </c>
      <c r="Q37" s="21"/>
    </row>
    <row r="38" spans="2:17" ht="12.75">
      <c r="B38" s="17" t="s">
        <v>70</v>
      </c>
      <c r="C38" s="11">
        <v>10001581</v>
      </c>
      <c r="D38" s="18">
        <v>102913</v>
      </c>
      <c r="E38" s="19">
        <f t="shared" si="0"/>
        <v>77993.78</v>
      </c>
      <c r="F38" s="19">
        <v>1834.7800000000002</v>
      </c>
      <c r="G38" s="19">
        <v>76159</v>
      </c>
      <c r="H38" s="20">
        <f t="shared" si="1"/>
        <v>74491.98</v>
      </c>
      <c r="I38" s="20">
        <v>1834.7800000000002</v>
      </c>
      <c r="J38" s="20">
        <v>72657.2</v>
      </c>
      <c r="K38" s="20">
        <f t="shared" si="2"/>
        <v>74491.98000000001</v>
      </c>
      <c r="L38" s="20">
        <v>1834.7800000000002</v>
      </c>
      <c r="M38" s="20">
        <v>72657.20000000001</v>
      </c>
      <c r="N38" s="3"/>
      <c r="O38" s="3">
        <f t="shared" si="3"/>
        <v>-3501.800000000003</v>
      </c>
      <c r="P38" s="4">
        <v>1298</v>
      </c>
      <c r="Q38" s="21"/>
    </row>
    <row r="39" spans="2:17" ht="12.75" customHeight="1">
      <c r="B39" s="17" t="s">
        <v>4</v>
      </c>
      <c r="C39" s="11">
        <v>500200032</v>
      </c>
      <c r="D39" s="18">
        <v>37897</v>
      </c>
      <c r="E39" s="19">
        <f t="shared" si="0"/>
        <v>29836.08</v>
      </c>
      <c r="F39" s="19">
        <v>1271.0800000000002</v>
      </c>
      <c r="G39" s="19">
        <v>28565</v>
      </c>
      <c r="H39" s="20">
        <f t="shared" si="1"/>
        <v>29296.530000000002</v>
      </c>
      <c r="I39" s="20">
        <v>1271.0800000000002</v>
      </c>
      <c r="J39" s="20">
        <v>28025.45</v>
      </c>
      <c r="K39" s="20">
        <f t="shared" si="2"/>
        <v>29296.530000000002</v>
      </c>
      <c r="L39" s="20">
        <v>1271.0800000000002</v>
      </c>
      <c r="M39" s="20">
        <v>28025.45</v>
      </c>
      <c r="N39" s="3"/>
      <c r="O39" s="3">
        <f t="shared" si="3"/>
        <v>-539.5499999999993</v>
      </c>
      <c r="P39" s="4">
        <v>796</v>
      </c>
      <c r="Q39" s="21"/>
    </row>
    <row r="40" spans="2:17" ht="13.5" customHeight="1">
      <c r="B40" s="17" t="s">
        <v>3</v>
      </c>
      <c r="C40" s="11">
        <v>381600009</v>
      </c>
      <c r="D40" s="18">
        <v>11088</v>
      </c>
      <c r="E40" s="19">
        <f t="shared" si="0"/>
        <v>8634.66</v>
      </c>
      <c r="F40" s="19">
        <v>318.66</v>
      </c>
      <c r="G40" s="19">
        <v>8316</v>
      </c>
      <c r="H40" s="20">
        <f t="shared" si="1"/>
        <v>8160.36</v>
      </c>
      <c r="I40" s="20">
        <v>318.66</v>
      </c>
      <c r="J40" s="20">
        <v>7841.7</v>
      </c>
      <c r="K40" s="20">
        <f t="shared" si="2"/>
        <v>8160.36</v>
      </c>
      <c r="L40" s="20">
        <v>318.66</v>
      </c>
      <c r="M40" s="20">
        <v>7841.7</v>
      </c>
      <c r="N40" s="3"/>
      <c r="O40" s="3">
        <f t="shared" si="3"/>
        <v>-474.3000000000002</v>
      </c>
      <c r="P40" s="4">
        <v>229</v>
      </c>
      <c r="Q40" s="21"/>
    </row>
    <row r="41" spans="2:17" ht="14.25" customHeight="1">
      <c r="B41" s="17" t="s">
        <v>41</v>
      </c>
      <c r="C41" s="11">
        <v>380200037</v>
      </c>
      <c r="D41" s="18">
        <v>45999</v>
      </c>
      <c r="E41" s="19">
        <f t="shared" si="0"/>
        <v>36986.48</v>
      </c>
      <c r="F41" s="19">
        <v>1403.48</v>
      </c>
      <c r="G41" s="19">
        <v>35583</v>
      </c>
      <c r="H41" s="20">
        <f t="shared" si="1"/>
        <v>38549.55</v>
      </c>
      <c r="I41" s="20">
        <v>1403.48</v>
      </c>
      <c r="J41" s="20">
        <v>37146.07</v>
      </c>
      <c r="K41" s="20">
        <f t="shared" si="2"/>
        <v>36784.87</v>
      </c>
      <c r="L41" s="20">
        <v>1403.48</v>
      </c>
      <c r="M41" s="20">
        <v>35381.39</v>
      </c>
      <c r="N41" s="3">
        <f>SUM(J41-G41)</f>
        <v>1563.0699999999997</v>
      </c>
      <c r="O41" s="3"/>
      <c r="P41" s="4">
        <v>717</v>
      </c>
      <c r="Q41" s="21"/>
    </row>
    <row r="42" spans="2:17" ht="15.75" customHeight="1">
      <c r="B42" s="17" t="s">
        <v>8</v>
      </c>
      <c r="C42" s="11">
        <v>250000040</v>
      </c>
      <c r="D42" s="18">
        <v>14855</v>
      </c>
      <c r="E42" s="19">
        <f t="shared" si="0"/>
        <v>10937.82</v>
      </c>
      <c r="F42" s="19">
        <v>300.82000000000005</v>
      </c>
      <c r="G42" s="19">
        <v>10637</v>
      </c>
      <c r="H42" s="20">
        <f t="shared" si="1"/>
        <v>9410.82</v>
      </c>
      <c r="I42" s="20">
        <v>300.82000000000005</v>
      </c>
      <c r="J42" s="20">
        <v>9110</v>
      </c>
      <c r="K42" s="20">
        <f t="shared" si="2"/>
        <v>9410.82</v>
      </c>
      <c r="L42" s="20">
        <v>300.82000000000005</v>
      </c>
      <c r="M42" s="20">
        <v>9110</v>
      </c>
      <c r="N42" s="3"/>
      <c r="O42" s="3">
        <f t="shared" si="3"/>
        <v>-1527</v>
      </c>
      <c r="P42" s="4">
        <v>219</v>
      </c>
      <c r="Q42" s="21"/>
    </row>
    <row r="43" spans="2:17" ht="12.75">
      <c r="B43" s="17" t="s">
        <v>60</v>
      </c>
      <c r="C43" s="11">
        <v>387500004</v>
      </c>
      <c r="D43" s="18">
        <v>20018</v>
      </c>
      <c r="E43" s="19">
        <f t="shared" si="0"/>
        <v>16064.8</v>
      </c>
      <c r="F43" s="19">
        <v>549.8</v>
      </c>
      <c r="G43" s="19">
        <v>15515</v>
      </c>
      <c r="H43" s="20">
        <f t="shared" si="1"/>
        <v>14162.859999999999</v>
      </c>
      <c r="I43" s="20">
        <v>549.8</v>
      </c>
      <c r="J43" s="20">
        <v>13613.06</v>
      </c>
      <c r="K43" s="20">
        <f t="shared" si="2"/>
        <v>14162.86</v>
      </c>
      <c r="L43" s="20">
        <v>549.8</v>
      </c>
      <c r="M43" s="20">
        <v>13613.060000000001</v>
      </c>
      <c r="N43" s="3"/>
      <c r="O43" s="3">
        <f t="shared" si="3"/>
        <v>-1901.9400000000005</v>
      </c>
      <c r="P43" s="4">
        <v>245</v>
      </c>
      <c r="Q43" s="21"/>
    </row>
    <row r="44" spans="2:17" ht="12.75">
      <c r="B44" s="17" t="s">
        <v>44</v>
      </c>
      <c r="C44" s="11">
        <v>429300010</v>
      </c>
      <c r="D44" s="18">
        <v>18203</v>
      </c>
      <c r="E44" s="19">
        <f t="shared" si="0"/>
        <v>14306.8</v>
      </c>
      <c r="F44" s="19">
        <v>268.8</v>
      </c>
      <c r="G44" s="19">
        <v>14038</v>
      </c>
      <c r="H44" s="20">
        <f t="shared" si="1"/>
        <v>13641.83</v>
      </c>
      <c r="I44" s="20">
        <v>268.8</v>
      </c>
      <c r="J44" s="20">
        <v>13373.03</v>
      </c>
      <c r="K44" s="20">
        <f t="shared" si="2"/>
        <v>13641.83</v>
      </c>
      <c r="L44" s="20">
        <v>268.8</v>
      </c>
      <c r="M44" s="20">
        <v>13373.03</v>
      </c>
      <c r="N44" s="3"/>
      <c r="O44" s="3">
        <f t="shared" si="3"/>
        <v>-664.9699999999993</v>
      </c>
      <c r="P44" s="4">
        <v>252</v>
      </c>
      <c r="Q44" s="21"/>
    </row>
    <row r="45" spans="2:17" ht="12.75">
      <c r="B45" s="17" t="s">
        <v>19</v>
      </c>
      <c r="C45" s="11">
        <v>250000041</v>
      </c>
      <c r="D45" s="18">
        <v>25414</v>
      </c>
      <c r="E45" s="19">
        <f t="shared" si="0"/>
        <v>19993</v>
      </c>
      <c r="F45" s="19">
        <v>571.0000000000001</v>
      </c>
      <c r="G45" s="19">
        <v>19422</v>
      </c>
      <c r="H45" s="20">
        <f t="shared" si="1"/>
        <v>20229.69</v>
      </c>
      <c r="I45" s="20">
        <v>571.0000000000001</v>
      </c>
      <c r="J45" s="20">
        <v>19658.69</v>
      </c>
      <c r="K45" s="20">
        <f t="shared" si="2"/>
        <v>19951</v>
      </c>
      <c r="L45" s="20">
        <v>571.0000000000001</v>
      </c>
      <c r="M45" s="20">
        <v>19380</v>
      </c>
      <c r="N45" s="3">
        <f>SUM(J45-G45)</f>
        <v>236.6899999999987</v>
      </c>
      <c r="O45" s="3"/>
      <c r="P45" s="4">
        <v>441</v>
      </c>
      <c r="Q45" s="21"/>
    </row>
    <row r="46" spans="2:17" ht="12.75">
      <c r="B46" s="17" t="s">
        <v>7</v>
      </c>
      <c r="C46" s="11">
        <v>940200019</v>
      </c>
      <c r="D46" s="18">
        <v>6994</v>
      </c>
      <c r="E46" s="19">
        <f t="shared" si="0"/>
        <v>5458.28</v>
      </c>
      <c r="F46" s="19">
        <v>211.28</v>
      </c>
      <c r="G46" s="19">
        <v>5247</v>
      </c>
      <c r="H46" s="20">
        <f t="shared" si="1"/>
        <v>5667.32</v>
      </c>
      <c r="I46" s="20">
        <v>211.28</v>
      </c>
      <c r="J46" s="20">
        <v>5456.04</v>
      </c>
      <c r="K46" s="20">
        <f t="shared" si="2"/>
        <v>5440.219999999999</v>
      </c>
      <c r="L46" s="20">
        <v>211.28</v>
      </c>
      <c r="M46" s="20">
        <v>5228.94</v>
      </c>
      <c r="N46" s="3">
        <f>SUM(J46-G46)</f>
        <v>209.03999999999996</v>
      </c>
      <c r="O46" s="3"/>
      <c r="P46" s="4">
        <v>170</v>
      </c>
      <c r="Q46" s="21"/>
    </row>
    <row r="47" spans="2:17" ht="12.75">
      <c r="B47" s="17" t="s">
        <v>20</v>
      </c>
      <c r="C47" s="11">
        <v>250000046</v>
      </c>
      <c r="D47" s="18">
        <v>10483</v>
      </c>
      <c r="E47" s="19">
        <f t="shared" si="0"/>
        <v>8033.48</v>
      </c>
      <c r="F47" s="19">
        <v>167.48000000000002</v>
      </c>
      <c r="G47" s="19">
        <v>7866</v>
      </c>
      <c r="H47" s="20">
        <f t="shared" si="1"/>
        <v>7772.959999999999</v>
      </c>
      <c r="I47" s="20">
        <v>167.48000000000002</v>
      </c>
      <c r="J47" s="20">
        <v>7605.48</v>
      </c>
      <c r="K47" s="20">
        <f t="shared" si="2"/>
        <v>7772.959999999999</v>
      </c>
      <c r="L47" s="20">
        <v>167.48000000000002</v>
      </c>
      <c r="M47" s="20">
        <v>7605.48</v>
      </c>
      <c r="N47" s="3"/>
      <c r="O47" s="3">
        <f t="shared" si="3"/>
        <v>-260.52000000000044</v>
      </c>
      <c r="P47" s="4">
        <v>121</v>
      </c>
      <c r="Q47" s="21"/>
    </row>
    <row r="48" spans="2:17" ht="12.75">
      <c r="B48" s="17" t="s">
        <v>6</v>
      </c>
      <c r="C48" s="11">
        <v>661400007</v>
      </c>
      <c r="D48" s="18">
        <v>5521</v>
      </c>
      <c r="E48" s="19">
        <f t="shared" si="0"/>
        <v>3979.62</v>
      </c>
      <c r="F48" s="19">
        <v>136.61999999999998</v>
      </c>
      <c r="G48" s="19">
        <v>3843</v>
      </c>
      <c r="H48" s="20">
        <f t="shared" si="1"/>
        <v>3794.17</v>
      </c>
      <c r="I48" s="20">
        <v>136.61999999999998</v>
      </c>
      <c r="J48" s="20">
        <v>3657.55</v>
      </c>
      <c r="K48" s="20">
        <f t="shared" si="2"/>
        <v>3794.1699999999996</v>
      </c>
      <c r="L48" s="20">
        <v>136.61999999999998</v>
      </c>
      <c r="M48" s="20">
        <v>3657.5499999999997</v>
      </c>
      <c r="N48" s="3"/>
      <c r="O48" s="3">
        <f t="shared" si="3"/>
        <v>-185.44999999999982</v>
      </c>
      <c r="P48" s="4">
        <v>107</v>
      </c>
      <c r="Q48" s="21"/>
    </row>
    <row r="49" spans="2:17" ht="12.75">
      <c r="B49" s="17" t="s">
        <v>58</v>
      </c>
      <c r="C49" s="11">
        <v>967300003</v>
      </c>
      <c r="D49" s="18">
        <v>28467</v>
      </c>
      <c r="E49" s="19">
        <f t="shared" si="0"/>
        <v>21642.16</v>
      </c>
      <c r="F49" s="19">
        <v>294.16</v>
      </c>
      <c r="G49" s="19">
        <v>21348</v>
      </c>
      <c r="H49" s="20">
        <f t="shared" si="1"/>
        <v>19562.72</v>
      </c>
      <c r="I49" s="20">
        <v>294.16</v>
      </c>
      <c r="J49" s="20">
        <v>19268.56</v>
      </c>
      <c r="K49" s="20">
        <f t="shared" si="2"/>
        <v>19562.719999999998</v>
      </c>
      <c r="L49" s="20">
        <v>294.16</v>
      </c>
      <c r="M49" s="20">
        <v>19268.559999999998</v>
      </c>
      <c r="N49" s="3"/>
      <c r="O49" s="3">
        <f t="shared" si="3"/>
        <v>-2079.4399999999987</v>
      </c>
      <c r="P49" s="4">
        <v>225</v>
      </c>
      <c r="Q49" s="21"/>
    </row>
    <row r="50" spans="2:17" ht="22.5">
      <c r="B50" s="17" t="s">
        <v>21</v>
      </c>
      <c r="C50" s="11">
        <v>250000045</v>
      </c>
      <c r="D50" s="18">
        <v>9809</v>
      </c>
      <c r="E50" s="19">
        <f t="shared" si="0"/>
        <v>7539.82</v>
      </c>
      <c r="F50" s="19">
        <v>186.82</v>
      </c>
      <c r="G50" s="19">
        <v>7353</v>
      </c>
      <c r="H50" s="20">
        <f t="shared" si="1"/>
        <v>7104.09</v>
      </c>
      <c r="I50" s="20">
        <v>186.82</v>
      </c>
      <c r="J50" s="20">
        <v>6917.27</v>
      </c>
      <c r="K50" s="20">
        <f t="shared" si="2"/>
        <v>7104.089999999999</v>
      </c>
      <c r="L50" s="20">
        <v>186.82</v>
      </c>
      <c r="M50" s="20">
        <v>6917.2699999999995</v>
      </c>
      <c r="N50" s="3"/>
      <c r="O50" s="3">
        <f t="shared" si="3"/>
        <v>-435.72999999999956</v>
      </c>
      <c r="P50" s="4">
        <v>140</v>
      </c>
      <c r="Q50" s="21"/>
    </row>
    <row r="51" spans="2:17" ht="12.75">
      <c r="B51" s="17" t="s">
        <v>39</v>
      </c>
      <c r="C51" s="11">
        <v>661400001</v>
      </c>
      <c r="D51" s="18">
        <v>24618</v>
      </c>
      <c r="E51" s="19">
        <f t="shared" si="0"/>
        <v>17968.3</v>
      </c>
      <c r="F51" s="19">
        <v>261.3</v>
      </c>
      <c r="G51" s="19">
        <v>17707</v>
      </c>
      <c r="H51" s="20">
        <f t="shared" si="1"/>
        <v>17786.79</v>
      </c>
      <c r="I51" s="20">
        <v>261.3</v>
      </c>
      <c r="J51" s="20">
        <v>17525.49</v>
      </c>
      <c r="K51" s="20">
        <f t="shared" si="2"/>
        <v>17786.789999999997</v>
      </c>
      <c r="L51" s="20">
        <v>261.3</v>
      </c>
      <c r="M51" s="20">
        <v>17525.489999999998</v>
      </c>
      <c r="N51" s="3"/>
      <c r="O51" s="3">
        <f t="shared" si="3"/>
        <v>-181.5099999999984</v>
      </c>
      <c r="P51" s="4">
        <v>459</v>
      </c>
      <c r="Q51" s="21"/>
    </row>
    <row r="52" spans="2:17" ht="12.75">
      <c r="B52" s="17" t="s">
        <v>5</v>
      </c>
      <c r="C52" s="11">
        <v>500200006</v>
      </c>
      <c r="D52" s="18">
        <v>31402</v>
      </c>
      <c r="E52" s="19">
        <f t="shared" si="0"/>
        <v>25084.94</v>
      </c>
      <c r="F52" s="19">
        <v>1156.9399999999998</v>
      </c>
      <c r="G52" s="19">
        <v>23928</v>
      </c>
      <c r="H52" s="20">
        <f t="shared" si="1"/>
        <v>26832.829999999998</v>
      </c>
      <c r="I52" s="20">
        <v>1156.9399999999998</v>
      </c>
      <c r="J52" s="20">
        <v>25675.89</v>
      </c>
      <c r="K52" s="20">
        <f t="shared" si="2"/>
        <v>25079.14</v>
      </c>
      <c r="L52" s="20">
        <v>1156.9399999999998</v>
      </c>
      <c r="M52" s="20">
        <v>23922.2</v>
      </c>
      <c r="N52" s="3">
        <f>SUM(J52-G52)</f>
        <v>1747.8899999999994</v>
      </c>
      <c r="O52" s="3"/>
      <c r="P52" s="4">
        <v>811</v>
      </c>
      <c r="Q52" s="21"/>
    </row>
    <row r="53" spans="2:17" ht="12.75">
      <c r="B53" s="17" t="s">
        <v>22</v>
      </c>
      <c r="C53" s="11">
        <v>660200040</v>
      </c>
      <c r="D53" s="18">
        <v>18189</v>
      </c>
      <c r="E53" s="19">
        <f t="shared" si="0"/>
        <v>14115.02</v>
      </c>
      <c r="F53" s="19">
        <v>471.02</v>
      </c>
      <c r="G53" s="19">
        <v>13644</v>
      </c>
      <c r="H53" s="20">
        <f t="shared" si="1"/>
        <v>11950.23</v>
      </c>
      <c r="I53" s="20">
        <v>471.02</v>
      </c>
      <c r="J53" s="20">
        <v>11479.21</v>
      </c>
      <c r="K53" s="20">
        <f t="shared" si="2"/>
        <v>11804.18</v>
      </c>
      <c r="L53" s="20">
        <v>471.02</v>
      </c>
      <c r="M53" s="20">
        <v>11333.16</v>
      </c>
      <c r="N53" s="3"/>
      <c r="O53" s="3">
        <f t="shared" si="3"/>
        <v>-2164.790000000001</v>
      </c>
      <c r="P53" s="4">
        <v>335</v>
      </c>
      <c r="Q53" s="21"/>
    </row>
    <row r="54" spans="2:17" ht="12.75">
      <c r="B54" s="17" t="s">
        <v>9</v>
      </c>
      <c r="C54" s="11">
        <v>250000042</v>
      </c>
      <c r="D54" s="18">
        <v>17831</v>
      </c>
      <c r="E54" s="19">
        <f t="shared" si="0"/>
        <v>13703.04</v>
      </c>
      <c r="F54" s="19">
        <v>329.03999999999996</v>
      </c>
      <c r="G54" s="19">
        <v>13374</v>
      </c>
      <c r="H54" s="20">
        <f t="shared" si="1"/>
        <v>11076.04</v>
      </c>
      <c r="I54" s="20">
        <v>329.03999999999996</v>
      </c>
      <c r="J54" s="20">
        <v>10747</v>
      </c>
      <c r="K54" s="20">
        <f t="shared" si="2"/>
        <v>11076.04</v>
      </c>
      <c r="L54" s="20">
        <v>329.03999999999996</v>
      </c>
      <c r="M54" s="20">
        <v>10747</v>
      </c>
      <c r="N54" s="3"/>
      <c r="O54" s="3">
        <f t="shared" si="3"/>
        <v>-2627</v>
      </c>
      <c r="P54" s="4">
        <v>230</v>
      </c>
      <c r="Q54" s="21"/>
    </row>
    <row r="55" spans="2:17" ht="22.5">
      <c r="B55" s="17" t="s">
        <v>71</v>
      </c>
      <c r="C55" s="11">
        <v>961600005</v>
      </c>
      <c r="D55" s="18">
        <v>83323</v>
      </c>
      <c r="E55" s="19">
        <f t="shared" si="0"/>
        <v>60882.52</v>
      </c>
      <c r="F55" s="19">
        <v>932.52</v>
      </c>
      <c r="G55" s="19">
        <v>59950</v>
      </c>
      <c r="H55" s="20">
        <f t="shared" si="1"/>
        <v>58951.079999999994</v>
      </c>
      <c r="I55" s="20">
        <v>932.52</v>
      </c>
      <c r="J55" s="20">
        <v>58018.56</v>
      </c>
      <c r="K55" s="20">
        <f t="shared" si="2"/>
        <v>58951.079999999994</v>
      </c>
      <c r="L55" s="20">
        <v>932.52</v>
      </c>
      <c r="M55" s="20">
        <v>58018.56</v>
      </c>
      <c r="N55" s="3"/>
      <c r="O55" s="3">
        <f t="shared" si="3"/>
        <v>-1931.4400000000023</v>
      </c>
      <c r="P55" s="4">
        <v>822</v>
      </c>
      <c r="Q55" s="21"/>
    </row>
    <row r="56" spans="2:17" ht="12.75">
      <c r="B56" s="17" t="s">
        <v>10</v>
      </c>
      <c r="C56" s="11">
        <v>500200010</v>
      </c>
      <c r="D56" s="18">
        <v>54955</v>
      </c>
      <c r="E56" s="19">
        <f t="shared" si="0"/>
        <v>42342.6</v>
      </c>
      <c r="F56" s="19">
        <v>978.6000000000001</v>
      </c>
      <c r="G56" s="19">
        <v>41364</v>
      </c>
      <c r="H56" s="20">
        <f t="shared" si="1"/>
        <v>36994.27</v>
      </c>
      <c r="I56" s="20">
        <v>978.6000000000001</v>
      </c>
      <c r="J56" s="20">
        <v>36015.67</v>
      </c>
      <c r="K56" s="20">
        <f t="shared" si="2"/>
        <v>36994.27</v>
      </c>
      <c r="L56" s="20">
        <v>978.6000000000001</v>
      </c>
      <c r="M56" s="20">
        <v>36015.67</v>
      </c>
      <c r="N56" s="3"/>
      <c r="O56" s="3">
        <f t="shared" si="3"/>
        <v>-5348.330000000002</v>
      </c>
      <c r="P56" s="4">
        <v>558</v>
      </c>
      <c r="Q56" s="21"/>
    </row>
    <row r="57" spans="2:17" ht="12.75">
      <c r="B57" s="17" t="s">
        <v>18</v>
      </c>
      <c r="C57" s="11">
        <v>940200006</v>
      </c>
      <c r="D57" s="18">
        <v>6109</v>
      </c>
      <c r="E57" s="19">
        <f t="shared" si="0"/>
        <v>4505.32</v>
      </c>
      <c r="F57" s="19">
        <v>155.31999999999996</v>
      </c>
      <c r="G57" s="19">
        <v>4350</v>
      </c>
      <c r="H57" s="20">
        <f t="shared" si="1"/>
        <v>4661.299999999999</v>
      </c>
      <c r="I57" s="20">
        <v>155.31999999999996</v>
      </c>
      <c r="J57" s="20">
        <v>4505.98</v>
      </c>
      <c r="K57" s="20">
        <f t="shared" si="2"/>
        <v>4502.9</v>
      </c>
      <c r="L57" s="20">
        <v>155.31999999999996</v>
      </c>
      <c r="M57" s="20">
        <v>4347.58</v>
      </c>
      <c r="N57" s="3">
        <f>SUM(J57-G57)</f>
        <v>155.97999999999956</v>
      </c>
      <c r="O57" s="3"/>
      <c r="P57" s="4">
        <v>140</v>
      </c>
      <c r="Q57" s="21"/>
    </row>
    <row r="58" spans="2:17" ht="22.5">
      <c r="B58" s="17" t="s">
        <v>42</v>
      </c>
      <c r="C58" s="11">
        <v>661400003</v>
      </c>
      <c r="D58" s="18">
        <v>37329</v>
      </c>
      <c r="E58" s="19">
        <f t="shared" si="0"/>
        <v>29892.24</v>
      </c>
      <c r="F58" s="19">
        <v>1137.24</v>
      </c>
      <c r="G58" s="19">
        <v>28755</v>
      </c>
      <c r="H58" s="20">
        <f t="shared" si="1"/>
        <v>23877.690000000002</v>
      </c>
      <c r="I58" s="20">
        <v>1137.24</v>
      </c>
      <c r="J58" s="20">
        <v>22740.45</v>
      </c>
      <c r="K58" s="20">
        <f t="shared" si="2"/>
        <v>23877.690000000002</v>
      </c>
      <c r="L58" s="20">
        <v>1137.24</v>
      </c>
      <c r="M58" s="20">
        <v>22740.45</v>
      </c>
      <c r="N58" s="3"/>
      <c r="O58" s="3">
        <f t="shared" si="3"/>
        <v>-6014.549999999999</v>
      </c>
      <c r="P58" s="4">
        <v>564</v>
      </c>
      <c r="Q58" s="21"/>
    </row>
    <row r="59" spans="1:17" ht="15">
      <c r="A59" s="5" t="s">
        <v>11</v>
      </c>
      <c r="B59" s="5" t="s">
        <v>11</v>
      </c>
      <c r="C59" s="5"/>
      <c r="D59" s="6">
        <f aca="true" t="shared" si="4" ref="D59:Q59">SUM(D6:D58)</f>
        <v>2373404</v>
      </c>
      <c r="E59" s="6">
        <f t="shared" si="4"/>
        <v>1853923.2000000004</v>
      </c>
      <c r="F59" s="6">
        <f t="shared" si="4"/>
        <v>48025.20000000001</v>
      </c>
      <c r="G59" s="6">
        <f t="shared" si="4"/>
        <v>1805898</v>
      </c>
      <c r="H59" s="6">
        <f t="shared" si="4"/>
        <v>1832292.1300000008</v>
      </c>
      <c r="I59" s="6">
        <f t="shared" si="4"/>
        <v>48025.20000000001</v>
      </c>
      <c r="J59" s="6">
        <f t="shared" si="4"/>
        <v>1784266.9299999997</v>
      </c>
      <c r="K59" s="6">
        <f t="shared" si="4"/>
        <v>1772908.3300000005</v>
      </c>
      <c r="L59" s="6">
        <f t="shared" si="4"/>
        <v>48025.20000000001</v>
      </c>
      <c r="M59" s="6">
        <f t="shared" si="4"/>
        <v>1724883.1299999997</v>
      </c>
      <c r="N59" s="6">
        <f t="shared" si="4"/>
        <v>58821.67999999998</v>
      </c>
      <c r="O59" s="6">
        <f t="shared" si="4"/>
        <v>-80452.75</v>
      </c>
      <c r="P59" s="7">
        <f t="shared" si="4"/>
        <v>38667</v>
      </c>
      <c r="Q59" s="8">
        <f t="shared" si="4"/>
        <v>1547</v>
      </c>
    </row>
  </sheetData>
  <sheetProtection/>
  <mergeCells count="11">
    <mergeCell ref="N3:N4"/>
    <mergeCell ref="O3:O4"/>
    <mergeCell ref="B5:C5"/>
    <mergeCell ref="A2:Q2"/>
    <mergeCell ref="D3:D4"/>
    <mergeCell ref="E3:G3"/>
    <mergeCell ref="H3:J3"/>
    <mergeCell ref="B3:C4"/>
    <mergeCell ref="P3:P4"/>
    <mergeCell ref="Q3:Q4"/>
    <mergeCell ref="K3:M3"/>
  </mergeCells>
  <printOptions/>
  <pageMargins left="0.2362204724409449" right="0.2362204724409449" top="0.15748031496062992" bottom="0.15748031496062992" header="0.1968503937007874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2023-01-17T09:17:24Z</cp:lastPrinted>
  <dcterms:created xsi:type="dcterms:W3CDTF">2006-03-14T12:21:32Z</dcterms:created>
  <dcterms:modified xsi:type="dcterms:W3CDTF">2023-01-17T09:17:27Z</dcterms:modified>
  <cp:category/>
  <cp:version/>
  <cp:contentType/>
  <cp:contentStatus/>
</cp:coreProperties>
</file>