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Vizma\18.forma = rīkojuma 21 pielikums_veidlapa  pa gadiem\2022\"/>
    </mc:Choice>
  </mc:AlternateContent>
  <xr:revisionPtr revIDLastSave="0" documentId="13_ncr:1_{792F4A26-0F33-4E9A-A792-4420A5A7E9BA}" xr6:coauthVersionLast="47" xr6:coauthVersionMax="47" xr10:uidLastSave="{00000000-0000-0000-0000-000000000000}"/>
  <bookViews>
    <workbookView xWindow="28680" yWindow="-120" windowWidth="29040" windowHeight="15720" xr2:uid="{3F719357-4196-41B8-A6B6-885761A7FCEF}"/>
  </bookViews>
  <sheets>
    <sheet name="1.pielikums" sheetId="1" r:id="rId1"/>
  </sheets>
  <definedNames>
    <definedName name="_xlnm._FilterDatabase" localSheetId="0" hidden="1">'1.pielikums'!$A$7:$H$609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2" i="1" l="1"/>
  <c r="F778" i="1"/>
  <c r="F773" i="1"/>
  <c r="E773" i="1"/>
  <c r="F771" i="1"/>
  <c r="E771" i="1"/>
  <c r="F768" i="1"/>
  <c r="E768" i="1"/>
  <c r="F765" i="1"/>
  <c r="E765" i="1"/>
  <c r="F761" i="1"/>
  <c r="E761" i="1"/>
  <c r="F758" i="1"/>
  <c r="E758" i="1"/>
  <c r="F741" i="1"/>
  <c r="E741" i="1"/>
  <c r="F728" i="1"/>
  <c r="E728" i="1"/>
  <c r="F725" i="1"/>
  <c r="E725" i="1"/>
  <c r="F712" i="1"/>
  <c r="E712" i="1"/>
  <c r="F706" i="1"/>
  <c r="E706" i="1"/>
  <c r="F702" i="1"/>
  <c r="E702" i="1"/>
  <c r="F688" i="1"/>
  <c r="E688" i="1"/>
  <c r="F684" i="1"/>
  <c r="E684" i="1"/>
  <c r="F680" i="1"/>
  <c r="E680" i="1"/>
  <c r="F665" i="1"/>
  <c r="E665" i="1"/>
  <c r="F652" i="1"/>
  <c r="E652" i="1"/>
  <c r="F643" i="1"/>
  <c r="E643" i="1"/>
  <c r="F637" i="1"/>
  <c r="E637" i="1"/>
  <c r="H629" i="1"/>
  <c r="H628" i="1"/>
  <c r="G627" i="1"/>
  <c r="F627" i="1"/>
  <c r="E627" i="1"/>
  <c r="H626" i="1"/>
  <c r="H625" i="1"/>
  <c r="H624" i="1"/>
  <c r="H623" i="1"/>
  <c r="H622" i="1"/>
  <c r="G621" i="1"/>
  <c r="F621" i="1"/>
  <c r="E621" i="1"/>
  <c r="H621" i="1" s="1"/>
  <c r="H620" i="1"/>
  <c r="G619" i="1"/>
  <c r="F619" i="1"/>
  <c r="E619" i="1"/>
  <c r="F615" i="1"/>
  <c r="E615" i="1"/>
  <c r="H614" i="1"/>
  <c r="H613" i="1"/>
  <c r="H608" i="1"/>
  <c r="H607" i="1"/>
  <c r="H606" i="1"/>
  <c r="H605" i="1"/>
  <c r="H604" i="1"/>
  <c r="H603" i="1"/>
  <c r="H602" i="1"/>
  <c r="H601" i="1"/>
  <c r="F600" i="1"/>
  <c r="E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F586" i="1"/>
  <c r="E586" i="1"/>
  <c r="H585" i="1"/>
  <c r="H584" i="1"/>
  <c r="H583" i="1"/>
  <c r="H582" i="1"/>
  <c r="H581" i="1"/>
  <c r="H580" i="1"/>
  <c r="H579" i="1"/>
  <c r="H578" i="1"/>
  <c r="H577" i="1"/>
  <c r="H576" i="1"/>
  <c r="H575" i="1"/>
  <c r="F574" i="1"/>
  <c r="E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F523" i="1"/>
  <c r="E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F465" i="1"/>
  <c r="E465" i="1"/>
  <c r="H465" i="1" s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F429" i="1"/>
  <c r="E429" i="1"/>
  <c r="H428" i="1"/>
  <c r="H427" i="1"/>
  <c r="H426" i="1"/>
  <c r="H425" i="1"/>
  <c r="H424" i="1"/>
  <c r="H423" i="1"/>
  <c r="H422" i="1"/>
  <c r="H421" i="1"/>
  <c r="H420" i="1"/>
  <c r="H419" i="1"/>
  <c r="F418" i="1"/>
  <c r="E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F391" i="1"/>
  <c r="E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F352" i="1"/>
  <c r="F351" i="1" s="1"/>
  <c r="E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F328" i="1"/>
  <c r="F327" i="1" s="1"/>
  <c r="E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F314" i="1"/>
  <c r="H314" i="1" s="1"/>
  <c r="E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F83" i="1"/>
  <c r="E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F26" i="1"/>
  <c r="E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74" i="1" l="1"/>
  <c r="H586" i="1"/>
  <c r="H627" i="1"/>
  <c r="H26" i="1"/>
  <c r="H615" i="1"/>
  <c r="H391" i="1"/>
  <c r="H523" i="1"/>
  <c r="H600" i="1"/>
  <c r="H619" i="1"/>
  <c r="H83" i="1"/>
  <c r="H418" i="1"/>
  <c r="H328" i="1"/>
  <c r="E630" i="1"/>
  <c r="F781" i="1" s="1"/>
  <c r="F780" i="1" s="1"/>
  <c r="F313" i="1"/>
  <c r="H313" i="1" s="1"/>
  <c r="H352" i="1"/>
  <c r="E609" i="1"/>
  <c r="F775" i="1"/>
  <c r="H327" i="1"/>
  <c r="H351" i="1"/>
  <c r="F630" i="1"/>
  <c r="H429" i="1"/>
  <c r="F777" i="1"/>
  <c r="H630" i="1" l="1"/>
  <c r="F609" i="1"/>
  <c r="F786" i="1"/>
  <c r="H609" i="1" l="1"/>
</calcChain>
</file>

<file path=xl/sharedStrings.xml><?xml version="1.0" encoding="utf-8"?>
<sst xmlns="http://schemas.openxmlformats.org/spreadsheetml/2006/main" count="2145" uniqueCount="1321">
  <si>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</si>
  <si>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</si>
  <si>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</si>
  <si>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</si>
  <si>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</si>
  <si>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</si>
  <si>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</si>
  <si>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</si>
  <si>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</si>
  <si>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</si>
  <si>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</si>
  <si>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</si>
  <si>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</si>
  <si>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</si>
  <si>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</si>
  <si>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</si>
  <si>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</si>
  <si>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</si>
  <si>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</si>
  <si>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</si>
  <si>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</si>
  <si>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</si>
  <si>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</si>
  <si>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</si>
  <si>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</si>
  <si>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</si>
  <si>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</si>
  <si>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</si>
  <si>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</si>
  <si>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3.3.</t>
  </si>
  <si>
    <t>Iegūta izolēta sarkanās rindas šūnu aplāzija (eritroblastopēnija)</t>
  </si>
  <si>
    <t>D60.0;D60.1;D60.8;D60.9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</si>
  <si>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</si>
  <si>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</si>
  <si>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</si>
  <si>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</si>
  <si>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</si>
  <si>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</si>
  <si>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</si>
  <si>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</si>
  <si>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</si>
  <si>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</si>
  <si>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</si>
  <si>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</si>
  <si>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</si>
  <si>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</si>
  <si>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</si>
  <si>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</si>
  <si>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</si>
  <si>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</si>
  <si>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</si>
  <si>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</si>
  <si>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</si>
  <si>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3.13.</t>
  </si>
  <si>
    <t>Imūndeficīts ar citām būtiskām anomālijām</t>
  </si>
  <si>
    <t>D82.0-D82.4; D82.8; D82.9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</si>
  <si>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</si>
  <si>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</si>
  <si>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</si>
  <si>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</si>
  <si>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</si>
  <si>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</si>
  <si>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</si>
  <si>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</si>
  <si>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</si>
  <si>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</si>
  <si>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</si>
  <si>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</si>
  <si>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</si>
  <si>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4.1.2.</t>
  </si>
  <si>
    <t>Akūts reimatisms ar sirds bojājumu</t>
  </si>
  <si>
    <t>I01.0-I01.2;I01.8</t>
  </si>
  <si>
    <t>4.1.3.</t>
  </si>
  <si>
    <t>Reimatiska horeja</t>
  </si>
  <si>
    <t>I02.0;I02.9;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</si>
  <si>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</si>
  <si>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</si>
  <si>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</si>
  <si>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</si>
  <si>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</si>
  <si>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</si>
  <si>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</si>
  <si>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</si>
  <si>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</si>
  <si>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</si>
  <si>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</si>
  <si>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</si>
  <si>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</si>
  <si>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</si>
  <si>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</si>
  <si>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</si>
  <si>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</si>
  <si>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</si>
  <si>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</si>
  <si>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</si>
  <si>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</si>
  <si>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</si>
  <si>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</si>
  <si>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</si>
  <si>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</si>
  <si>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</si>
  <si>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</si>
  <si>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</si>
  <si>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</si>
  <si>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</si>
  <si>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</si>
  <si>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</si>
  <si>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</si>
  <si>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</si>
  <si>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</si>
  <si>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</si>
  <si>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</si>
  <si>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</si>
  <si>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</si>
  <si>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</si>
  <si>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</si>
  <si>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</si>
  <si>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</si>
  <si>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</si>
  <si>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</si>
  <si>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</si>
  <si>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</si>
  <si>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</si>
  <si>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</si>
  <si>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</si>
  <si>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</si>
  <si>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</si>
  <si>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</si>
  <si>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</si>
  <si>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</si>
  <si>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</si>
  <si>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</si>
  <si>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</si>
  <si>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</si>
  <si>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</si>
  <si>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</si>
  <si>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</si>
  <si>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</si>
  <si>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</si>
  <si>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</si>
  <si>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</si>
  <si>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</si>
  <si>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</si>
  <si>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</si>
  <si>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</si>
  <si>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</si>
  <si>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</si>
  <si>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</si>
  <si>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</si>
  <si>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</si>
  <si>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</si>
  <si>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</si>
  <si>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</si>
  <si>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</si>
  <si>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</si>
  <si>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</si>
  <si>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</si>
  <si>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</si>
  <si>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</si>
  <si>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</si>
  <si>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</si>
  <si>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</si>
  <si>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</si>
  <si>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</si>
  <si>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</si>
  <si>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</si>
  <si>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</si>
  <si>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</si>
  <si>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</si>
  <si>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</si>
  <si>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</si>
  <si>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</si>
  <si>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</si>
  <si>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</si>
  <si>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</si>
  <si>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</si>
  <si>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</si>
  <si>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</si>
  <si>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</si>
  <si>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</si>
  <si>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</si>
  <si>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</si>
  <si>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</si>
  <si>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</si>
  <si>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</si>
  <si>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</si>
  <si>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</si>
  <si>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</si>
  <si>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</si>
  <si>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</si>
  <si>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</si>
  <si>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</si>
  <si>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</si>
  <si>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</si>
  <si>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</si>
  <si>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</si>
  <si>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</si>
  <si>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</si>
  <si>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</si>
  <si>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</si>
  <si>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</si>
  <si>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</si>
  <si>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</si>
  <si>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</si>
  <si>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</si>
  <si>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</si>
  <si>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</si>
  <si>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</si>
  <si>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</si>
  <si>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</si>
  <si>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</si>
  <si>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</si>
  <si>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</si>
  <si>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</si>
  <si>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</si>
  <si>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</si>
  <si>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</si>
  <si>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</si>
  <si>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</si>
  <si>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</si>
  <si>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</si>
  <si>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</si>
  <si>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</si>
  <si>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</si>
  <si>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</si>
  <si>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</si>
  <si>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</si>
  <si>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</si>
  <si>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</si>
  <si>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</si>
  <si>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</si>
  <si>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</si>
  <si>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</si>
  <si>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</si>
  <si>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</si>
  <si>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</si>
  <si>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</si>
  <si>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</si>
  <si>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</si>
  <si>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</si>
  <si>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</si>
  <si>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</si>
  <si>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</si>
  <si>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</si>
  <si>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</si>
  <si>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</si>
  <si>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</si>
  <si>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</si>
  <si>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</si>
  <si>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</si>
  <si>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</si>
  <si>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</si>
  <si>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</si>
  <si>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</si>
  <si>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</si>
  <si>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</si>
  <si>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</si>
  <si>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</si>
  <si>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</si>
  <si>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</si>
  <si>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</si>
  <si>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</si>
  <si>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</si>
  <si>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</si>
  <si>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</si>
  <si>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</si>
  <si>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</si>
  <si>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</si>
  <si>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</si>
  <si>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</si>
  <si>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</si>
  <si>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</si>
  <si>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</si>
  <si>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</si>
  <si>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</si>
  <si>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</si>
  <si>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</si>
  <si>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</si>
  <si>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</si>
  <si>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</si>
  <si>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</si>
  <si>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</si>
  <si>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</si>
  <si>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</si>
  <si>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</si>
  <si>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</si>
  <si>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</si>
  <si>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</si>
  <si>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</si>
  <si>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</si>
  <si>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</si>
  <si>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</si>
  <si>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</si>
  <si>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</si>
  <si>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</si>
  <si>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</si>
  <si>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</si>
  <si>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</si>
  <si>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</si>
  <si>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</si>
  <si>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</si>
  <si>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</si>
  <si>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</si>
  <si>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</si>
  <si>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</si>
  <si>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</si>
  <si>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</si>
  <si>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</si>
  <si>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</si>
  <si>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</si>
  <si>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</si>
  <si>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</si>
  <si>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</si>
  <si>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</si>
  <si>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</si>
  <si>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</si>
  <si>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</si>
  <si>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</si>
  <si>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</si>
  <si>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</si>
  <si>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</si>
  <si>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</si>
  <si>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</si>
  <si>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</si>
  <si>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</si>
  <si>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</si>
  <si>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</si>
  <si>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</si>
  <si>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</si>
  <si>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</si>
  <si>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</si>
  <si>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5.8.8.</t>
  </si>
  <si>
    <t>Placentas ļaundabīgs audzējs</t>
  </si>
  <si>
    <t>C58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</si>
  <si>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</si>
  <si>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</si>
  <si>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</si>
  <si>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</si>
  <si>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</si>
  <si>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</si>
  <si>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</si>
  <si>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</si>
  <si>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</si>
  <si>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</si>
  <si>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</si>
  <si>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</si>
  <si>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</si>
  <si>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</si>
  <si>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</si>
  <si>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</si>
  <si>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</si>
  <si>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</si>
  <si>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</si>
  <si>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</si>
  <si>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</si>
  <si>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</si>
  <si>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</si>
  <si>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</si>
  <si>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</si>
  <si>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</si>
  <si>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</si>
  <si>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</si>
  <si>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</si>
  <si>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</si>
  <si>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</si>
  <si>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</si>
  <si>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</si>
  <si>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</si>
  <si>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</si>
  <si>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</si>
  <si>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</si>
  <si>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</si>
  <si>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</si>
  <si>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</si>
  <si>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</si>
  <si>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</si>
  <si>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</si>
  <si>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</si>
  <si>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</si>
  <si>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</si>
  <si>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</si>
  <si>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</si>
  <si>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</si>
  <si>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</si>
  <si>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</si>
  <si>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</si>
  <si>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</si>
  <si>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</si>
  <si>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</si>
  <si>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</si>
  <si>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</si>
  <si>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</si>
  <si>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</si>
  <si>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</si>
  <si>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</si>
  <si>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</si>
  <si>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</si>
  <si>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</si>
  <si>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</si>
  <si>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</si>
  <si>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</si>
  <si>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</si>
  <si>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</si>
  <si>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</si>
  <si>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</si>
  <si>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</si>
  <si>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</si>
  <si>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</si>
  <si>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</si>
  <si>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</si>
  <si>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</si>
  <si>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</si>
  <si>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</si>
  <si>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</si>
  <si>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C81.0-C81.4;C81.7;C81.9;C82.0-C82.7;C83.0-C83.9;C84.0-C84.9;C85.0-C85.2;C85.7;C85.9;C86.0-C86.6;C88.0-C88.4;C88.7;C88.9;C90.0-C90.3;C91.0-C91.9;C92.0-C92.9;C93.0-C93.3;C93.7;C93.9;C94.0-C94.7;C95.0-C95.2;C95.7;C95.9;C96.0-CC96.9</t>
  </si>
  <si>
    <t>5.14.1.</t>
  </si>
  <si>
    <t>Hodžkina limfoma</t>
  </si>
  <si>
    <t>C81.0-C81.4;C81.7;C81.9</t>
  </si>
  <si>
    <t>5.14.2.</t>
  </si>
  <si>
    <t>Folikulāra limfoma</t>
  </si>
  <si>
    <t>C82.0-C82.7;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</si>
  <si>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</si>
  <si>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</si>
  <si>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</si>
  <si>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</si>
  <si>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</si>
  <si>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</si>
  <si>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</si>
  <si>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</si>
  <si>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</si>
  <si>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</si>
  <si>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</si>
  <si>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</si>
  <si>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</si>
  <si>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</si>
  <si>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</si>
  <si>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</si>
  <si>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</si>
  <si>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</si>
  <si>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</si>
  <si>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</si>
  <si>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</si>
  <si>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</si>
  <si>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</si>
  <si>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</si>
  <si>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</si>
  <si>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</si>
  <si>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</si>
  <si>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</si>
  <si>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</si>
  <si>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</si>
  <si>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5.14.13.</t>
  </si>
  <si>
    <t>Neprecizētu šūnu leikoze</t>
  </si>
  <si>
    <t>C95.0-C95.2;C95.7;C95.9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</si>
  <si>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</si>
  <si>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</si>
  <si>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</si>
  <si>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</si>
  <si>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</si>
  <si>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</si>
  <si>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</si>
  <si>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</si>
  <si>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</si>
  <si>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</si>
  <si>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</si>
  <si>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</si>
  <si>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</si>
  <si>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</si>
  <si>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</si>
  <si>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</si>
  <si>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</si>
  <si>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</si>
  <si>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</si>
  <si>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</si>
  <si>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</si>
  <si>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</si>
  <si>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</si>
  <si>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</si>
  <si>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</si>
  <si>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</si>
  <si>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</si>
  <si>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</si>
  <si>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</si>
  <si>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</si>
  <si>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</si>
  <si>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5.16.8.</t>
  </si>
  <si>
    <t>Endokrīno dziedzeru audzējs ar neskaidru vai nezināmu dabu</t>
  </si>
  <si>
    <t>D44.0-D44.9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</si>
  <si>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</si>
  <si>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</si>
  <si>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</si>
  <si>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</si>
  <si>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</si>
  <si>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</si>
  <si>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</si>
  <si>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</si>
  <si>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</si>
  <si>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</si>
  <si>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</si>
  <si>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</si>
  <si>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6.</t>
  </si>
  <si>
    <t>Ādas un zemādas audu slimības</t>
  </si>
  <si>
    <t>L10; L13; L20; L27; L40; L50.8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</si>
  <si>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</si>
  <si>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</si>
  <si>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</si>
  <si>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</si>
  <si>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</si>
  <si>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</si>
  <si>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</si>
  <si>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</si>
  <si>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</si>
  <si>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</si>
  <si>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</si>
  <si>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</si>
  <si>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</si>
  <si>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</si>
  <si>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</si>
  <si>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</si>
  <si>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</si>
  <si>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</si>
  <si>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</si>
  <si>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</si>
  <si>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</si>
  <si>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</si>
  <si>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</si>
  <si>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</si>
  <si>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</si>
  <si>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</si>
  <si>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</si>
  <si>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</si>
  <si>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</si>
  <si>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</si>
  <si>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</si>
  <si>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</si>
  <si>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</si>
  <si>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</si>
  <si>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</si>
  <si>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</si>
  <si>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</si>
  <si>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</si>
  <si>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</si>
  <si>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</si>
  <si>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</si>
  <si>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</si>
  <si>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</si>
  <si>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</si>
  <si>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</si>
  <si>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</si>
  <si>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</si>
  <si>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</si>
  <si>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</si>
  <si>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</si>
  <si>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</si>
  <si>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</si>
  <si>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</si>
  <si>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</si>
  <si>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</si>
  <si>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</si>
  <si>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</si>
  <si>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</si>
  <si>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</si>
  <si>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</si>
  <si>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</si>
  <si>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</si>
  <si>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</si>
  <si>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</si>
  <si>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</si>
  <si>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</si>
  <si>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</si>
  <si>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</si>
  <si>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</si>
  <si>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</si>
  <si>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</si>
  <si>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</si>
  <si>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</si>
  <si>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</si>
  <si>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</si>
  <si>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</si>
  <si>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</si>
  <si>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</si>
  <si>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</si>
  <si>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</si>
  <si>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</si>
  <si>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</si>
  <si>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</si>
  <si>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</si>
  <si>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</si>
  <si>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</si>
  <si>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</si>
  <si>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</si>
  <si>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</si>
  <si>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</si>
  <si>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</si>
  <si>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</si>
  <si>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</si>
  <si>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</si>
  <si>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</si>
  <si>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</si>
  <si>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</si>
  <si>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</si>
  <si>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</si>
  <si>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</si>
  <si>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</si>
  <si>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</si>
  <si>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</si>
  <si>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</si>
  <si>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</si>
  <si>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</si>
  <si>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</si>
  <si>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</si>
  <si>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</si>
  <si>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</si>
  <si>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</si>
  <si>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</si>
  <si>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</si>
  <si>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</si>
  <si>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</si>
  <si>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</si>
  <si>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</si>
  <si>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</si>
  <si>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</si>
  <si>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</si>
  <si>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</si>
  <si>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</si>
  <si>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</si>
  <si>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</si>
  <si>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</si>
  <si>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</si>
  <si>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</si>
  <si>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</si>
  <si>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</si>
  <si>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</si>
  <si>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</si>
  <si>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</si>
  <si>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</si>
  <si>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</si>
  <si>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</si>
  <si>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</si>
  <si>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</si>
  <si>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</si>
  <si>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</si>
  <si>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</si>
  <si>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</si>
  <si>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</si>
  <si>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</si>
  <si>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</si>
  <si>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</si>
  <si>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</si>
  <si>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</si>
  <si>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</si>
  <si>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</si>
  <si>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</si>
  <si>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</si>
  <si>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</si>
  <si>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</si>
  <si>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</si>
  <si>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</si>
  <si>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</si>
  <si>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</si>
  <si>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</si>
  <si>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</si>
  <si>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</si>
  <si>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</si>
  <si>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</si>
  <si>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</si>
  <si>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</si>
  <si>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</si>
  <si>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</si>
  <si>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</si>
  <si>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</si>
  <si>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</si>
  <si>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</si>
  <si>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</si>
  <si>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</si>
  <si>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</si>
  <si>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</si>
  <si>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</si>
  <si>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</si>
  <si>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</si>
  <si>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</si>
  <si>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</si>
  <si>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</si>
  <si>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</si>
  <si>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</si>
  <si>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</si>
  <si>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</si>
  <si>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</si>
  <si>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</si>
  <si>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</si>
  <si>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</si>
  <si>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</si>
  <si>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</si>
  <si>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</si>
  <si>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 xml:space="preserve">50;100 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</si>
  <si>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</si>
  <si>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</si>
  <si>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</si>
  <si>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</si>
  <si>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</si>
  <si>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</si>
  <si>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</si>
  <si>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</si>
  <si>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</si>
  <si>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</si>
  <si>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</si>
  <si>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</si>
  <si>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</si>
  <si>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</si>
  <si>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</si>
  <si>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</si>
  <si>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</si>
  <si>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</si>
  <si>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</si>
  <si>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</si>
  <si>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</si>
  <si>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</si>
  <si>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</si>
  <si>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</si>
  <si>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</si>
  <si>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</si>
  <si>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</si>
  <si>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</si>
  <si>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</si>
  <si>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</si>
  <si>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</si>
  <si>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</si>
  <si>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</si>
  <si>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</si>
  <si>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</si>
  <si>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</si>
  <si>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</si>
  <si>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</si>
  <si>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</si>
  <si>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</si>
  <si>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</si>
  <si>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</si>
  <si>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</si>
  <si>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</si>
  <si>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</si>
  <si>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</si>
  <si>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</si>
  <si>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</si>
  <si>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</si>
  <si>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</si>
  <si>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</si>
  <si>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</si>
  <si>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</si>
  <si>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</si>
  <si>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</si>
  <si>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</si>
  <si>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</si>
  <si>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</si>
  <si>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</si>
  <si>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</si>
  <si>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</si>
  <si>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</si>
  <si>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</si>
  <si>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</si>
  <si>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</si>
  <si>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</si>
  <si>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</si>
  <si>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</si>
  <si>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</si>
  <si>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</si>
  <si>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</si>
  <si>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</si>
  <si>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</si>
  <si>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</si>
  <si>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</si>
  <si>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</si>
  <si>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</si>
  <si>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</si>
  <si>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</si>
  <si>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</si>
  <si>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</si>
  <si>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</si>
  <si>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</si>
  <si>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</si>
  <si>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</si>
  <si>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</si>
  <si>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</si>
  <si>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</si>
  <si>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</si>
  <si>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</si>
  <si>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</si>
  <si>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</si>
  <si>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</si>
  <si>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</si>
  <si>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</si>
  <si>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</si>
  <si>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</si>
  <si>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</si>
  <si>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</si>
  <si>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</si>
  <si>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</si>
  <si>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</si>
  <si>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</si>
  <si>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G56.4;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</si>
  <si>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</si>
  <si>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</si>
  <si>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</si>
  <si>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</si>
  <si>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</si>
  <si>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</si>
  <si>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</si>
  <si>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</si>
  <si>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</si>
  <si>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</si>
  <si>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</si>
  <si>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</si>
  <si>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</si>
  <si>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</si>
  <si>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</si>
  <si>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</si>
  <si>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</si>
  <si>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</si>
  <si>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</si>
  <si>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</t>
  </si>
  <si>
    <t>14.3.1.</t>
  </si>
  <si>
    <t>Epilepsija</t>
  </si>
  <si>
    <t>G40.0-G40.8</t>
  </si>
  <si>
    <t>14.3.3.</t>
  </si>
  <si>
    <t>Cerebrāla transitoriska išēmiska lēkme un radniecīgi sindromi</t>
  </si>
  <si>
    <t>G45.0-G45.4;G45.8;G45.9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</si>
  <si>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</si>
  <si>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</si>
  <si>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</si>
  <si>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</si>
  <si>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</si>
  <si>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</si>
  <si>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</si>
  <si>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</si>
  <si>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</si>
  <si>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</si>
  <si>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</si>
  <si>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</si>
  <si>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</si>
  <si>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</si>
  <si>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</si>
  <si>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</si>
  <si>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</si>
  <si>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</si>
  <si>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</si>
  <si>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</si>
  <si>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</si>
  <si>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</si>
  <si>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</si>
  <si>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</si>
  <si>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</si>
  <si>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</si>
  <si>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</si>
  <si>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</si>
  <si>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</si>
  <si>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</si>
  <si>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</si>
  <si>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</si>
  <si>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</si>
  <si>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</si>
  <si>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G50.0;G50.1;G50.8;G50.9;G54.0;G54.1;G54.5;G54.6;G56.4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</si>
  <si>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</si>
  <si>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</si>
  <si>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</si>
  <si>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</si>
  <si>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</si>
  <si>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</si>
  <si>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14.10.</t>
  </si>
  <si>
    <t>Polineiropātijas un citas perifēriskās nervu sistēmas slimības</t>
  </si>
  <si>
    <t>G60.0-G60.3;G60.8;G60.9;G61.0;G61.1;G61.8;G61.9;G62.0;G62.2;G62.8;G63.0;G63.3;G63.5;G90.6;G95.0-G95.2;G95.8;G95.9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</si>
  <si>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</si>
  <si>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</si>
  <si>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</si>
  <si>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</si>
  <si>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</si>
  <si>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</si>
  <si>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</si>
  <si>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</si>
  <si>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</si>
  <si>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</si>
  <si>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</si>
  <si>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</si>
  <si>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</si>
  <si>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Kompleksais reģionālais sāpju sindroms, II tips</t>
  </si>
  <si>
    <t>G90.6</t>
  </si>
  <si>
    <t>14.10.6.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</si>
  <si>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</si>
  <si>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</si>
  <si>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</si>
  <si>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</si>
  <si>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</si>
  <si>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</si>
  <si>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</si>
  <si>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</si>
  <si>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</si>
  <si>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</si>
  <si>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</si>
  <si>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</si>
  <si>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</si>
  <si>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</si>
  <si>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</si>
  <si>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</si>
  <si>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</si>
  <si>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</si>
  <si>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</si>
  <si>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</si>
  <si>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</si>
  <si>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</si>
  <si>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</si>
  <si>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</si>
  <si>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</si>
  <si>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</si>
  <si>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</si>
  <si>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</si>
  <si>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</si>
  <si>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</si>
  <si>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</si>
  <si>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</si>
  <si>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</si>
  <si>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</si>
  <si>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</si>
  <si>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</si>
  <si>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</si>
  <si>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</si>
  <si>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</si>
  <si>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</si>
  <si>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</si>
  <si>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</si>
  <si>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</si>
  <si>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</si>
  <si>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</si>
  <si>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</si>
  <si>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</si>
  <si>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</si>
  <si>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</si>
  <si>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</si>
  <si>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</si>
  <si>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</si>
  <si>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</si>
  <si>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</si>
  <si>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</si>
  <si>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</si>
  <si>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</si>
  <si>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</si>
  <si>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</si>
  <si>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</si>
  <si>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</si>
  <si>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</si>
  <si>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</si>
  <si>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</si>
  <si>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</si>
  <si>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15.21.</t>
  </si>
  <si>
    <t>Psihiski un uzvedības traucējumi opiātu lietošanas dēļ</t>
  </si>
  <si>
    <t>F11.1-11.2</t>
  </si>
  <si>
    <t>15.22.</t>
  </si>
  <si>
    <t>Psihiski un uzvedības traucējumi Indijas kaņepju alkaloīdu lietošanas dēļ</t>
  </si>
  <si>
    <t>F12.1;F12.2</t>
  </si>
  <si>
    <t>15.23.</t>
  </si>
  <si>
    <t>Psihiski un uzvedības traucējumi, kas radušies sedatīvu un miega līdzekļu lietošanas dēļ</t>
  </si>
  <si>
    <t>F13.1-13.2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</si>
  <si>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</si>
  <si>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</si>
  <si>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</si>
  <si>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</si>
  <si>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</si>
  <si>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</si>
  <si>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</si>
  <si>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</si>
  <si>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Z20.6;Z31.1;Z31.2;Z93; Z94; Z95; Z25.1</t>
  </si>
  <si>
    <t>16.2.</t>
  </si>
  <si>
    <t>Mākslīga atvere</t>
  </si>
  <si>
    <t>Z93.1-Z93.6</t>
  </si>
  <si>
    <t>16.3.</t>
  </si>
  <si>
    <t>Stāvoklis pēc orgāna un audu transplantācijas</t>
  </si>
  <si>
    <t>Z94.0; Z94.1; Z94.2; Z94.4; Z94.8</t>
  </si>
  <si>
    <t>16.4.</t>
  </si>
  <si>
    <t>Sirds un asinsvadu implantāti un transplantāti</t>
  </si>
  <si>
    <t>Z95.1;Z95.2;Z95.5;Z95.8</t>
  </si>
  <si>
    <t>16.5.</t>
  </si>
  <si>
    <t>Iespēja inficēties un kontakts ar humānā imūndeficīta vīrusu (HIV)</t>
  </si>
  <si>
    <t>Z20.6</t>
  </si>
  <si>
    <t>16.6.</t>
  </si>
  <si>
    <t>Bezsimptomu inficēšanās ar humānā imūndeficīta vīrusu (HIV)</t>
  </si>
  <si>
    <t>Z21</t>
  </si>
  <si>
    <t>16.7.</t>
  </si>
  <si>
    <t>Mākslīga apsēklošana</t>
  </si>
  <si>
    <t>Z31.1</t>
  </si>
  <si>
    <t>16.8.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</si>
  <si>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</si>
  <si>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</si>
  <si>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</si>
  <si>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</si>
  <si>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</si>
  <si>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</si>
  <si>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</si>
  <si>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</si>
  <si>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</si>
  <si>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</si>
  <si>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</si>
  <si>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</si>
  <si>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</si>
  <si>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</si>
  <si>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</si>
  <si>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</si>
  <si>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</si>
  <si>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</si>
  <si>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</si>
  <si>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</si>
  <si>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</si>
  <si>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</si>
  <si>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</si>
  <si>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</si>
  <si>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</si>
  <si>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</si>
  <si>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</si>
  <si>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</si>
  <si>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</si>
  <si>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</si>
  <si>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</si>
  <si>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</si>
  <si>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</si>
  <si>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</si>
  <si>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</si>
  <si>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</si>
  <si>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</si>
  <si>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</si>
  <si>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</si>
  <si>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</si>
  <si>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</si>
  <si>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</si>
  <si>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</si>
  <si>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</si>
  <si>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</si>
  <si>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</si>
  <si>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</si>
  <si>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</si>
  <si>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</si>
  <si>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</si>
  <si>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</si>
  <si>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</si>
  <si>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</si>
  <si>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</si>
  <si>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</si>
  <si>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</si>
  <si>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 xml:space="preserve">75;100 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</si>
  <si>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</si>
  <si>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</si>
  <si>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</si>
  <si>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</si>
  <si>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</si>
  <si>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</si>
  <si>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</si>
  <si>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</si>
  <si>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</si>
  <si>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</si>
  <si>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</si>
  <si>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</si>
  <si>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</si>
  <si>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</si>
  <si>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</si>
  <si>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</si>
  <si>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</si>
  <si>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</si>
  <si>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</si>
  <si>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</si>
  <si>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</si>
  <si>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</si>
  <si>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</si>
  <si>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</si>
  <si>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</si>
  <si>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E70.1</t>
  </si>
  <si>
    <t>Sēru saturošo aminoskābju vielmaiņas traucējumi (homocistinūrija)</t>
  </si>
  <si>
    <t>E72.1</t>
  </si>
  <si>
    <t>Urīnvielas cikla metaboliski traucējumi</t>
  </si>
  <si>
    <t>E72.2</t>
  </si>
  <si>
    <t xml:space="preserve">X hromosomu saistītās hipofosfatēmijas </t>
  </si>
  <si>
    <t>E83.3</t>
  </si>
  <si>
    <t>Cistiskā fibroze</t>
  </si>
  <si>
    <t>E84</t>
  </si>
  <si>
    <t>Spināla muskuļu atrofija</t>
  </si>
  <si>
    <t>G12.0;G12.1</t>
  </si>
  <si>
    <t>Dišēna muskuļu distrofija</t>
  </si>
  <si>
    <t>G71.0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</si>
  <si>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</si>
  <si>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</si>
  <si>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</si>
  <si>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</si>
  <si>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</si>
  <si>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</si>
  <si>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</si>
  <si>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</si>
  <si>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</si>
  <si>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</si>
  <si>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Keratīts</t>
  </si>
  <si>
    <t>H16</t>
  </si>
  <si>
    <t>Iridociklīts</t>
  </si>
  <si>
    <t>H20</t>
  </si>
  <si>
    <t>Citas redzes nerva (n.opticus,II nerva) un redzes ceļu slimības</t>
  </si>
  <si>
    <t>H47</t>
  </si>
  <si>
    <t>Redzes nerva (n.opticus,II nervs) un redzes ceļu bojājums citur klasificētu slimību dēļ</t>
  </si>
  <si>
    <t>H48</t>
  </si>
  <si>
    <t>Dzelzs deficīta anēmija</t>
  </si>
  <si>
    <t>D50</t>
  </si>
  <si>
    <t>Talasēmija</t>
  </si>
  <si>
    <t>D56</t>
  </si>
  <si>
    <t>Citi koagulācijas traucējumi</t>
  </si>
  <si>
    <t>D68</t>
  </si>
  <si>
    <t>D69</t>
  </si>
  <si>
    <t>Noteiktas limforetikulāro audu un retikulohistiocitārās sistēmas slimības</t>
  </si>
  <si>
    <t>D76</t>
  </si>
  <si>
    <t>Imūndeficīts ar dominējošu antivielu defektu</t>
  </si>
  <si>
    <t>D80</t>
  </si>
  <si>
    <t>Citi citur neklasificēti,imūno mehānismu traucējumi</t>
  </si>
  <si>
    <t>D89</t>
  </si>
  <si>
    <t>Plaušu embolija</t>
  </si>
  <si>
    <t>I26</t>
  </si>
  <si>
    <t>Citas kardiopulmonālas slimības</t>
  </si>
  <si>
    <t>I27</t>
  </si>
  <si>
    <t>Akūts miokardīts</t>
  </si>
  <si>
    <t>I40</t>
  </si>
  <si>
    <t>Citi vadīšanas traucējumi</t>
  </si>
  <si>
    <t>I45</t>
  </si>
  <si>
    <t>I47</t>
  </si>
  <si>
    <t>Cita veida sirds aritmijas</t>
  </si>
  <si>
    <t>I49</t>
  </si>
  <si>
    <t>I63</t>
  </si>
  <si>
    <t>I67</t>
  </si>
  <si>
    <t>I69</t>
  </si>
  <si>
    <t>Citas perifērisko asinsvadu slimības</t>
  </si>
  <si>
    <t>I73</t>
  </si>
  <si>
    <t>Kapilāru slimības</t>
  </si>
  <si>
    <t>I78</t>
  </si>
  <si>
    <t>Cita veida venoza embolija un tromboze</t>
  </si>
  <si>
    <t>I82</t>
  </si>
  <si>
    <t xml:space="preserve">Audzēji </t>
  </si>
  <si>
    <t>C25</t>
  </si>
  <si>
    <t>C71</t>
  </si>
  <si>
    <t>Muguras smadzeņu, kraniālo nervu u.c.centr.nervu sist.daļu ļaund.audz.</t>
  </si>
  <si>
    <t>C72</t>
  </si>
  <si>
    <t>C74</t>
  </si>
  <si>
    <t>C91</t>
  </si>
  <si>
    <t>Resnās zarnas, taisnās zarnas, tūpļa un tūpļa kanāla labdabīgs audzējs</t>
  </si>
  <si>
    <t>D12</t>
  </si>
  <si>
    <t>Pārējo un neprecīzi noteiktu gremošanas sistēmas daļu labdabīgs audzējs</t>
  </si>
  <si>
    <t>D13</t>
  </si>
  <si>
    <t>Hemangioma un limfangioma, jebkura lokalizācija</t>
  </si>
  <si>
    <t>D18</t>
  </si>
  <si>
    <t>Dzemdes leiomioma</t>
  </si>
  <si>
    <t>D25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</si>
  <si>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</si>
  <si>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</si>
  <si>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</si>
  <si>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</si>
  <si>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</si>
  <si>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</si>
  <si>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</si>
  <si>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</si>
  <si>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L20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</si>
  <si>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</si>
  <si>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</si>
  <si>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</si>
  <si>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</si>
  <si>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</si>
  <si>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neklasificētas balss saišu un balsenes slimības</t>
  </si>
  <si>
    <t>J38</t>
  </si>
  <si>
    <t>Neprecizēts hronisks bronhīts</t>
  </si>
  <si>
    <t>J42</t>
  </si>
  <si>
    <t>Citur neklasificēta plaušu eozinofilija</t>
  </si>
  <si>
    <t>J82</t>
  </si>
  <si>
    <t>Citi aizkuņģa dziedzera iekšējās sekrēcijas traucējumi</t>
  </si>
  <si>
    <t>E16</t>
  </si>
  <si>
    <t>Hiperparatireoze un citi epitēlijķermenīšu funkcijas traucējumi</t>
  </si>
  <si>
    <t>E21</t>
  </si>
  <si>
    <t>E23</t>
  </si>
  <si>
    <t>Kušinga sindroms</t>
  </si>
  <si>
    <t>E24</t>
  </si>
  <si>
    <t>E25</t>
  </si>
  <si>
    <t>Sēklinieku disfunkcija</t>
  </si>
  <si>
    <t>E29</t>
  </si>
  <si>
    <t>Citur neklasificēti pubertātes traucējumi</t>
  </si>
  <si>
    <t>E30</t>
  </si>
  <si>
    <t>Citu B grupas vitamīnu trūkums</t>
  </si>
  <si>
    <t>E53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</si>
  <si>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</si>
  <si>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</si>
  <si>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</si>
  <si>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</si>
  <si>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</si>
  <si>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</si>
  <si>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</si>
  <si>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</si>
  <si>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</si>
  <si>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Siekalu dziedzeru slimības</t>
  </si>
  <si>
    <t>K11</t>
  </si>
  <si>
    <t>Cita veida neinfekciozi gastroenterīti un kolīti</t>
  </si>
  <si>
    <t>K52</t>
  </si>
  <si>
    <t>Citas aknu slimības</t>
  </si>
  <si>
    <t>K76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</si>
  <si>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</si>
  <si>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</si>
  <si>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</si>
  <si>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</si>
  <si>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</si>
  <si>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</si>
  <si>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</si>
  <si>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</si>
  <si>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</si>
  <si>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</si>
  <si>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</si>
  <si>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</si>
  <si>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</si>
  <si>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</si>
  <si>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</si>
  <si>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</si>
  <si>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</si>
  <si>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</si>
  <si>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</si>
  <si>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</si>
  <si>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</si>
  <si>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M35</t>
  </si>
  <si>
    <t>Miozīts</t>
  </si>
  <si>
    <t>M60</t>
  </si>
  <si>
    <t>M80</t>
  </si>
  <si>
    <t>Osteomielīts</t>
  </si>
  <si>
    <t>M86</t>
  </si>
  <si>
    <t>Citi kaulu bojājumi</t>
  </si>
  <si>
    <t>M89</t>
  </si>
  <si>
    <t>Citi skrimšļu bojājumi</t>
  </si>
  <si>
    <t>M94</t>
  </si>
  <si>
    <t>Noteikti perinatālā perioda stāvokļi</t>
  </si>
  <si>
    <t>Iedzimtas vīrusslimības</t>
  </si>
  <si>
    <t>P35</t>
  </si>
  <si>
    <t>Augļa un jaundzimušā specifiski pārejoši ogļhidrātu maiņas traucējumi</t>
  </si>
  <si>
    <t>P70</t>
  </si>
  <si>
    <t>Citas iedzimtas galvas smadzeņu anomālijas</t>
  </si>
  <si>
    <t>Q04</t>
  </si>
  <si>
    <t>Iedzimtas pulmonālā un trīsviru (trikuspidālā) vārstuļa anomālijas</t>
  </si>
  <si>
    <t>Q22</t>
  </si>
  <si>
    <t>Iedzimtas aknu, žultsvadu un žultpūšļa anomālijas</t>
  </si>
  <si>
    <t>Q44</t>
  </si>
  <si>
    <t>Iedzimtas olnīcu, olvadu un dzemdes platās saites anomālijas</t>
  </si>
  <si>
    <t>Q50</t>
  </si>
  <si>
    <t>Citas iedzimtas vīriešu dzimumorgānu anomālijas</t>
  </si>
  <si>
    <t>Q55</t>
  </si>
  <si>
    <t>Cistiskā nieru slimība</t>
  </si>
  <si>
    <t>Q61</t>
  </si>
  <si>
    <t>Iedzimtā ihtioze</t>
  </si>
  <si>
    <t>Q80</t>
  </si>
  <si>
    <t>Citur neklasificētas fakomatozes</t>
  </si>
  <si>
    <t>Q85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</si>
  <si>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</si>
  <si>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</si>
  <si>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</si>
  <si>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</si>
  <si>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</si>
  <si>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Citas citur neklasificētas hromosomu anomālijas</t>
  </si>
  <si>
    <t>Q99</t>
  </si>
  <si>
    <t>Encefalīts, mielīts un encefalomielīts</t>
  </si>
  <si>
    <t>G04</t>
  </si>
  <si>
    <t>Intrakraniāls un intraspināls abscess un granuloma</t>
  </si>
  <si>
    <t>G06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</si>
  <si>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</si>
  <si>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</si>
  <si>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</si>
  <si>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</si>
  <si>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</si>
  <si>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</si>
  <si>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</si>
  <si>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</si>
  <si>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</si>
  <si>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</si>
  <si>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</si>
  <si>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</si>
  <si>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</si>
  <si>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</si>
  <si>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</si>
  <si>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</si>
  <si>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</si>
  <si>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</si>
  <si>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</si>
  <si>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Paraplēģija un tetraplēģija</t>
  </si>
  <si>
    <t>G82</t>
  </si>
  <si>
    <t>Autonomās (veģetatīvās) nervu sistēmas patoloģija</t>
  </si>
  <si>
    <t>G90</t>
  </si>
  <si>
    <t>G95</t>
  </si>
  <si>
    <t>Specifiski runas un valodas attīstības traucējumi</t>
  </si>
  <si>
    <t>F80</t>
  </si>
  <si>
    <t>F90</t>
  </si>
  <si>
    <t>Z93</t>
  </si>
  <si>
    <t>Z94</t>
  </si>
  <si>
    <t>Z95</t>
  </si>
  <si>
    <t>Slimības nieru tubulāro funkciju traucējumu dēļ</t>
  </si>
  <si>
    <t>N25</t>
  </si>
  <si>
    <t>Cistīts</t>
  </si>
  <si>
    <t>N30</t>
  </si>
  <si>
    <t>Ievainojumi, saindēšanās un citas ārējās iedarbes sekas</t>
  </si>
  <si>
    <t>Citur neklasificētas kaitīgas ietekmes</t>
  </si>
  <si>
    <t>T78</t>
  </si>
  <si>
    <t>Neveiksmīga orgānu un audu transplantācija un transplantāta treme</t>
  </si>
  <si>
    <t>T86</t>
  </si>
  <si>
    <t>Citur neklasificētas sāpes</t>
  </si>
  <si>
    <t>R52</t>
  </si>
  <si>
    <t>Stāvoklis pēc pārslimota Covid-19</t>
  </si>
  <si>
    <t>U09</t>
  </si>
  <si>
    <t>KOPĀ IV:</t>
  </si>
  <si>
    <t>V Atbalsta maksājums individuālām aptiekām :</t>
  </si>
  <si>
    <t>VI C sarakstā iekļauto (parenterālo) zāļu iegāde kopā:</t>
  </si>
  <si>
    <t>t.sk. C sarakstā iekļauto (parenterālo) zāļu iegāde no 33.03.00.apakšprogrammas "Kompensējamo medikamentu un materiālu apmaksāšana":</t>
  </si>
  <si>
    <t>t.sk. C sarakstā iekļauto (parenterālo) zāļu iegāde no 99.00.00. programmas "Līdzekļi neparedzētiem gadījumiem":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</si>
  <si>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</si>
  <si>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</si>
  <si>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</si>
  <si>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 xml:space="preserve">VIII Papildus maksājums Covid-19: </t>
  </si>
  <si>
    <t>IX Atgrieztie līdzekļi fiziskām personām:</t>
  </si>
  <si>
    <t>X Izsniegtie medikamenti iepriekšējos pārskata periodos</t>
  </si>
  <si>
    <t>KOPĀ I+II+IV+V+VI+VII+VIII+IX+X:</t>
  </si>
  <si>
    <t>LATVIJAS REPUBLIKAS VESELĪBAS MINISTRIJA</t>
  </si>
  <si>
    <t>NACIONĀLAIS VESELĪBAS DIENESTS</t>
  </si>
  <si>
    <t>Cēsu iela 31 k-3, Rīga, LV-1012 • Tālr. 67043700 • Fakss 67043701</t>
  </si>
  <si>
    <t>I Pārskats par finanšu līdzekļu izlietojumu ambulatorajai ārstēšanai paredzēto zāļu un medicīnisko ierīču iegādes izdevumu kompensācijai diagnožu grupu un diagnožu griezumā (bez III pārskatā minētām reto slimību diagnozēm)</t>
  </si>
  <si>
    <t>Pārskata periods: 2022.gada janvāris-decembris</t>
  </si>
  <si>
    <t>Sezonālā gripa, ja vīruss nav identificēts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</si>
</sst>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</fills>
  <borders count="3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Border="0"/>
    <xf numFmtId="0" fontId="3" fillId="0" borderId="0"/>
    <xf numFmtId="0" fontId="1" fillId="0" borderId="0"/>
  </cellStyleXfs>
  <cellXfs count="184">
    <xf numFmtId="0" fontId="0" fillId="0" borderId="0" xfId="0"/>
    <xf numFmtId="0" fontId="1" fillId="0" borderId="0" xfId="1" applyFont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/>
    </xf>
    <xf numFmtId="4" fontId="4" fillId="3" borderId="3" xfId="2" applyNumberFormat="1" applyFont="1" applyFill="1" applyBorder="1" applyAlignment="1">
      <alignment horizontal="center" vertical="center" wrapText="1"/>
    </xf>
    <xf numFmtId="3" fontId="4" fillId="3" borderId="3" xfId="2" applyNumberFormat="1" applyFont="1" applyFill="1" applyBorder="1" applyAlignment="1">
      <alignment horizontal="center" vertical="center" wrapText="1"/>
    </xf>
    <xf numFmtId="0" fontId="5" fillId="4" borderId="4" xfId="0" applyFont="1" applyFill="1" applyBorder="1"/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4" fillId="4" borderId="4" xfId="1" applyNumberFormat="1" applyFont="1" applyFill="1" applyBorder="1" applyAlignment="1">
      <alignment horizontal="center" vertical="center" wrapText="1"/>
    </xf>
    <xf numFmtId="3" fontId="4" fillId="4" borderId="4" xfId="1" applyNumberFormat="1" applyFont="1" applyFill="1" applyBorder="1" applyAlignment="1">
      <alignment vertical="center" wrapText="1"/>
    </xf>
    <xf numFmtId="4" fontId="4" fillId="4" borderId="4" xfId="1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4" fillId="4" borderId="4" xfId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4" fontId="4" fillId="3" borderId="9" xfId="3" applyNumberFormat="1" applyFont="1" applyFill="1" applyBorder="1" applyAlignment="1">
      <alignment vertical="center"/>
    </xf>
    <xf numFmtId="3" fontId="4" fillId="3" borderId="9" xfId="3" applyNumberFormat="1" applyFont="1" applyFill="1" applyBorder="1" applyAlignment="1">
      <alignment vertical="center"/>
    </xf>
    <xf numFmtId="4" fontId="4" fillId="3" borderId="10" xfId="3" applyNumberFormat="1" applyFont="1" applyFill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4" fillId="0" borderId="1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center" vertical="center"/>
    </xf>
    <xf numFmtId="4" fontId="7" fillId="4" borderId="7" xfId="1" applyNumberFormat="1" applyFont="1" applyFill="1" applyBorder="1" applyAlignment="1">
      <alignment horizontal="center" vertical="center"/>
    </xf>
    <xf numFmtId="3" fontId="7" fillId="4" borderId="7" xfId="1" applyNumberFormat="1" applyFont="1" applyFill="1" applyBorder="1" applyAlignment="1">
      <alignment horizontal="center" vertical="center"/>
    </xf>
    <xf numFmtId="4" fontId="7" fillId="4" borderId="14" xfId="1" applyNumberFormat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center" vertical="center"/>
    </xf>
    <xf numFmtId="4" fontId="6" fillId="4" borderId="4" xfId="1" applyNumberFormat="1" applyFont="1" applyFill="1" applyBorder="1" applyAlignment="1">
      <alignment horizontal="center" vertical="center" wrapText="1"/>
    </xf>
    <xf numFmtId="3" fontId="6" fillId="4" borderId="4" xfId="1" applyNumberFormat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4" fontId="4" fillId="3" borderId="17" xfId="3" applyNumberFormat="1" applyFont="1" applyFill="1" applyBorder="1" applyAlignment="1">
      <alignment horizontal="center" vertical="center"/>
    </xf>
    <xf numFmtId="3" fontId="4" fillId="3" borderId="17" xfId="3" applyNumberFormat="1" applyFont="1" applyFill="1" applyBorder="1" applyAlignment="1">
      <alignment horizontal="center" vertical="center"/>
    </xf>
    <xf numFmtId="4" fontId="4" fillId="3" borderId="18" xfId="3" applyNumberFormat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vertical="center"/>
    </xf>
    <xf numFmtId="0" fontId="4" fillId="4" borderId="21" xfId="3" applyFont="1" applyFill="1" applyBorder="1" applyAlignment="1">
      <alignment horizontal="left" vertical="center" wrapText="1"/>
    </xf>
    <xf numFmtId="0" fontId="4" fillId="4" borderId="22" xfId="3" applyFont="1" applyFill="1" applyBorder="1" applyAlignment="1">
      <alignment horizontal="left" vertical="center" wrapText="1"/>
    </xf>
    <xf numFmtId="0" fontId="4" fillId="4" borderId="23" xfId="3" applyFont="1" applyFill="1" applyBorder="1" applyAlignment="1">
      <alignment horizontal="left" vertical="center" wrapText="1"/>
    </xf>
    <xf numFmtId="4" fontId="4" fillId="4" borderId="5" xfId="3" applyNumberFormat="1" applyFont="1" applyFill="1" applyBorder="1" applyAlignment="1">
      <alignment horizontal="center" vertical="center"/>
    </xf>
    <xf numFmtId="3" fontId="4" fillId="4" borderId="5" xfId="3" applyNumberFormat="1" applyFont="1" applyFill="1" applyBorder="1" applyAlignment="1">
      <alignment horizontal="center" vertical="center"/>
    </xf>
    <xf numFmtId="4" fontId="8" fillId="4" borderId="14" xfId="1" applyNumberFormat="1" applyFont="1" applyFill="1" applyBorder="1" applyAlignment="1">
      <alignment horizontal="center" vertical="center"/>
    </xf>
    <xf numFmtId="4" fontId="7" fillId="2" borderId="14" xfId="1" applyNumberFormat="1" applyFont="1" applyFill="1" applyBorder="1" applyAlignment="1">
      <alignment horizontal="center" vertical="center"/>
    </xf>
    <xf numFmtId="0" fontId="4" fillId="4" borderId="28" xfId="3" applyFont="1" applyFill="1" applyBorder="1" applyAlignment="1">
      <alignment horizontal="left" vertical="center" wrapText="1"/>
    </xf>
    <xf numFmtId="0" fontId="4" fillId="4" borderId="29" xfId="3" applyFont="1" applyFill="1" applyBorder="1" applyAlignment="1">
      <alignment horizontal="left" vertical="center" wrapText="1"/>
    </xf>
    <xf numFmtId="0" fontId="4" fillId="4" borderId="25" xfId="3" applyFont="1" applyFill="1" applyBorder="1" applyAlignment="1">
      <alignment horizontal="left" vertical="center" wrapText="1"/>
    </xf>
    <xf numFmtId="0" fontId="4" fillId="3" borderId="30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/>
    <xf numFmtId="0" fontId="4" fillId="3" borderId="33" xfId="3" applyFont="1" applyFill="1" applyBorder="1" applyAlignment="1">
      <alignment horizontal="center" vertical="center"/>
    </xf>
    <xf numFmtId="0" fontId="4" fillId="3" borderId="34" xfId="3" applyFont="1" applyFill="1" applyBorder="1" applyAlignment="1">
      <alignment horizontal="center" vertical="center"/>
    </xf>
    <xf numFmtId="3" fontId="4" fillId="3" borderId="12" xfId="3" applyNumberFormat="1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left" vertical="center" wrapText="1"/>
    </xf>
    <xf numFmtId="0" fontId="4" fillId="2" borderId="0" xfId="3" applyFont="1" applyFill="1" applyAlignment="1">
      <alignment horizontal="left" vertical="center" wrapText="1"/>
    </xf>
    <xf numFmtId="3" fontId="6" fillId="0" borderId="0" xfId="1" applyNumberFormat="1" applyFont="1" applyBorder="1"/>
    <xf numFmtId="0" fontId="4" fillId="3" borderId="4" xfId="3" applyFont="1" applyFill="1" applyBorder="1" applyAlignment="1">
      <alignment horizontal="center" vertical="center" wrapText="1"/>
    </xf>
    <xf numFmtId="0" fontId="4" fillId="3" borderId="28" xfId="3" applyFont="1" applyFill="1" applyBorder="1" applyAlignment="1">
      <alignment horizontal="center" vertical="center" wrapText="1"/>
    </xf>
    <xf numFmtId="0" fontId="4" fillId="3" borderId="25" xfId="3" applyFont="1" applyFill="1" applyBorder="1" applyAlignment="1">
      <alignment horizontal="center" vertical="center" wrapText="1"/>
    </xf>
    <xf numFmtId="2" fontId="4" fillId="3" borderId="25" xfId="3" applyNumberFormat="1" applyFont="1" applyFill="1" applyBorder="1" applyAlignment="1">
      <alignment horizontal="center" vertical="center" wrapText="1"/>
    </xf>
    <xf numFmtId="4" fontId="4" fillId="3" borderId="4" xfId="3" applyNumberFormat="1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left" vertical="center" wrapText="1"/>
    </xf>
    <xf numFmtId="3" fontId="4" fillId="4" borderId="4" xfId="3" applyNumberFormat="1" applyFont="1" applyFill="1" applyBorder="1" applyAlignment="1">
      <alignment horizontal="center" vertical="center"/>
    </xf>
    <xf numFmtId="4" fontId="4" fillId="4" borderId="28" xfId="3" applyNumberFormat="1" applyFont="1" applyFill="1" applyBorder="1" applyAlignment="1">
      <alignment horizontal="center" vertical="center" wrapText="1"/>
    </xf>
    <xf numFmtId="4" fontId="4" fillId="4" borderId="25" xfId="3" applyNumberFormat="1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28" xfId="3" applyFont="1" applyFill="1" applyBorder="1" applyAlignment="1">
      <alignment horizontal="left" vertical="center" wrapText="1"/>
    </xf>
    <xf numFmtId="0" fontId="6" fillId="2" borderId="25" xfId="3" applyFont="1" applyFill="1" applyBorder="1" applyAlignment="1">
      <alignment horizontal="left" vertical="center" wrapText="1"/>
    </xf>
    <xf numFmtId="0" fontId="6" fillId="2" borderId="5" xfId="3" applyFont="1" applyFill="1" applyBorder="1" applyAlignment="1">
      <alignment horizontal="left" vertical="center" wrapText="1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28" xfId="3" applyNumberFormat="1" applyFont="1" applyFill="1" applyBorder="1" applyAlignment="1">
      <alignment horizontal="center" vertical="center" wrapText="1"/>
    </xf>
    <xf numFmtId="4" fontId="6" fillId="2" borderId="25" xfId="3" applyNumberFormat="1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vertical="center" wrapText="1"/>
    </xf>
    <xf numFmtId="0" fontId="6" fillId="2" borderId="7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center" vertical="center" wrapText="1"/>
    </xf>
    <xf numFmtId="3" fontId="4" fillId="4" borderId="25" xfId="3" applyNumberFormat="1" applyFont="1" applyFill="1" applyBorder="1" applyAlignment="1">
      <alignment horizontal="center" vertical="center" wrapText="1"/>
    </xf>
    <xf numFmtId="4" fontId="4" fillId="4" borderId="4" xfId="3" applyNumberFormat="1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6" fillId="2" borderId="4" xfId="0" applyFont="1" applyFill="1" applyBorder="1"/>
    <xf numFmtId="3" fontId="6" fillId="0" borderId="4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3" fontId="4" fillId="4" borderId="4" xfId="3" applyNumberFormat="1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left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4" fontId="6" fillId="2" borderId="28" xfId="0" applyNumberFormat="1" applyFont="1" applyFill="1" applyBorder="1" applyAlignment="1">
      <alignment horizontal="center"/>
    </xf>
    <xf numFmtId="4" fontId="6" fillId="2" borderId="25" xfId="0" applyNumberFormat="1" applyFont="1" applyFill="1" applyBorder="1" applyAlignment="1">
      <alignment horizontal="center"/>
    </xf>
    <xf numFmtId="0" fontId="6" fillId="2" borderId="5" xfId="3" applyFont="1" applyFill="1" applyBorder="1" applyAlignment="1">
      <alignment vertical="center" wrapText="1"/>
    </xf>
    <xf numFmtId="0" fontId="4" fillId="4" borderId="28" xfId="3" applyFont="1" applyFill="1" applyBorder="1" applyAlignment="1">
      <alignment horizontal="left" vertical="center"/>
    </xf>
    <xf numFmtId="0" fontId="4" fillId="4" borderId="29" xfId="3" applyFont="1" applyFill="1" applyBorder="1" applyAlignment="1">
      <alignment horizontal="left" vertical="center"/>
    </xf>
    <xf numFmtId="0" fontId="4" fillId="2" borderId="5" xfId="3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6" fillId="0" borderId="28" xfId="3" applyFont="1" applyBorder="1" applyAlignment="1">
      <alignment horizontal="left" vertical="center" wrapText="1"/>
    </xf>
    <xf numFmtId="0" fontId="6" fillId="0" borderId="25" xfId="3" applyFont="1" applyBorder="1" applyAlignment="1">
      <alignment horizontal="left" vertical="center" wrapText="1"/>
    </xf>
    <xf numFmtId="0" fontId="4" fillId="4" borderId="4" xfId="3" applyFont="1" applyFill="1" applyBorder="1" applyAlignment="1">
      <alignment horizontal="left" vertical="center"/>
    </xf>
    <xf numFmtId="0" fontId="7" fillId="2" borderId="28" xfId="3" applyFont="1" applyFill="1" applyBorder="1" applyAlignment="1">
      <alignment horizontal="left" vertical="center" wrapText="1"/>
    </xf>
    <xf numFmtId="0" fontId="7" fillId="2" borderId="25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left" vertical="center" wrapText="1"/>
    </xf>
    <xf numFmtId="3" fontId="6" fillId="2" borderId="35" xfId="3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/>
    </xf>
    <xf numFmtId="0" fontId="6" fillId="2" borderId="6" xfId="3" applyFont="1" applyFill="1" applyBorder="1" applyAlignment="1">
      <alignment horizontal="left" vertical="center" wrapText="1"/>
    </xf>
    <xf numFmtId="3" fontId="6" fillId="2" borderId="25" xfId="3" applyNumberFormat="1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vertical="center"/>
    </xf>
    <xf numFmtId="0" fontId="4" fillId="4" borderId="28" xfId="3" applyFont="1" applyFill="1" applyBorder="1" applyAlignment="1">
      <alignment horizontal="left" vertical="center"/>
    </xf>
    <xf numFmtId="0" fontId="4" fillId="4" borderId="29" xfId="3" applyFont="1" applyFill="1" applyBorder="1" applyAlignment="1">
      <alignment horizontal="left" vertical="center"/>
    </xf>
    <xf numFmtId="0" fontId="6" fillId="2" borderId="4" xfId="3" applyFont="1" applyFill="1" applyBorder="1" applyAlignment="1">
      <alignment horizontal="left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/>
    </xf>
    <xf numFmtId="3" fontId="4" fillId="2" borderId="7" xfId="3" applyNumberFormat="1" applyFont="1" applyFill="1" applyBorder="1" applyAlignment="1">
      <alignment horizontal="center" vertical="center"/>
    </xf>
    <xf numFmtId="0" fontId="6" fillId="0" borderId="4" xfId="3" applyFont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3" fontId="4" fillId="2" borderId="4" xfId="3" applyNumberFormat="1" applyFont="1" applyFill="1" applyBorder="1" applyAlignment="1">
      <alignment horizontal="center" vertical="center" wrapText="1"/>
    </xf>
    <xf numFmtId="4" fontId="4" fillId="2" borderId="28" xfId="3" applyNumberFormat="1" applyFont="1" applyFill="1" applyBorder="1" applyAlignment="1">
      <alignment horizontal="center" vertical="center" wrapText="1"/>
    </xf>
    <xf numFmtId="4" fontId="4" fillId="2" borderId="25" xfId="3" applyNumberFormat="1" applyFont="1" applyFill="1" applyBorder="1" applyAlignment="1">
      <alignment horizontal="center" vertical="center" wrapText="1"/>
    </xf>
    <xf numFmtId="0" fontId="4" fillId="2" borderId="28" xfId="3" applyFont="1" applyFill="1" applyBorder="1" applyAlignment="1">
      <alignment horizontal="left" vertical="center"/>
    </xf>
    <xf numFmtId="0" fontId="4" fillId="2" borderId="29" xfId="3" applyFont="1" applyFill="1" applyBorder="1" applyAlignment="1">
      <alignment horizontal="left" vertical="center"/>
    </xf>
    <xf numFmtId="0" fontId="4" fillId="2" borderId="25" xfId="3" applyFont="1" applyFill="1" applyBorder="1" applyAlignment="1">
      <alignment horizontal="left" vertical="center"/>
    </xf>
    <xf numFmtId="0" fontId="6" fillId="2" borderId="28" xfId="3" applyFont="1" applyFill="1" applyBorder="1" applyAlignment="1">
      <alignment horizontal="right" vertical="center"/>
    </xf>
    <xf numFmtId="0" fontId="6" fillId="2" borderId="29" xfId="3" applyFont="1" applyFill="1" applyBorder="1" applyAlignment="1">
      <alignment horizontal="right" vertical="center"/>
    </xf>
    <xf numFmtId="0" fontId="6" fillId="2" borderId="25" xfId="3" applyFont="1" applyFill="1" applyBorder="1" applyAlignment="1">
      <alignment horizontal="right" vertical="center"/>
    </xf>
    <xf numFmtId="0" fontId="4" fillId="2" borderId="28" xfId="3" applyFont="1" applyFill="1" applyBorder="1" applyAlignment="1">
      <alignment horizontal="left" vertical="center"/>
    </xf>
    <xf numFmtId="0" fontId="4" fillId="2" borderId="29" xfId="3" applyFont="1" applyFill="1" applyBorder="1" applyAlignment="1">
      <alignment horizontal="left" vertical="center"/>
    </xf>
    <xf numFmtId="0" fontId="4" fillId="2" borderId="25" xfId="3" applyFont="1" applyFill="1" applyBorder="1" applyAlignment="1">
      <alignment horizontal="left" vertical="center"/>
    </xf>
    <xf numFmtId="4" fontId="4" fillId="2" borderId="28" xfId="3" applyNumberFormat="1" applyFont="1" applyFill="1" applyBorder="1" applyAlignment="1">
      <alignment horizontal="center" vertical="center"/>
    </xf>
    <xf numFmtId="4" fontId="4" fillId="2" borderId="25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4" borderId="4" xfId="1" applyNumberFormat="1" applyFont="1" applyFill="1" applyBorder="1" applyAlignment="1">
      <alignment horizontal="center" vertical="center" wrapText="1"/>
    </xf>
    <xf numFmtId="4" fontId="4" fillId="4" borderId="4" xfId="1" applyNumberFormat="1" applyFont="1" applyFill="1" applyBorder="1" applyAlignment="1">
      <alignment horizontal="right" vertical="center" wrapText="1"/>
    </xf>
    <xf numFmtId="0" fontId="6" fillId="0" borderId="4" xfId="0" applyFont="1" applyBorder="1"/>
    <xf numFmtId="4" fontId="6" fillId="2" borderId="4" xfId="1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6" fillId="2" borderId="5" xfId="0" applyNumberFormat="1" applyFont="1" applyFill="1" applyBorder="1" applyAlignment="1">
      <alignment vertical="center"/>
    </xf>
    <xf numFmtId="0" fontId="6" fillId="0" borderId="4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top"/>
    </xf>
    <xf numFmtId="0" fontId="6" fillId="2" borderId="4" xfId="3" applyFont="1" applyFill="1" applyBorder="1" applyAlignment="1">
      <alignment horizontal="right"/>
    </xf>
    <xf numFmtId="4" fontId="6" fillId="2" borderId="4" xfId="3" applyNumberFormat="1" applyFont="1" applyFill="1" applyBorder="1" applyAlignment="1">
      <alignment horizontal="center"/>
    </xf>
    <xf numFmtId="3" fontId="6" fillId="2" borderId="4" xfId="3" applyNumberFormat="1" applyFont="1" applyFill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6" fillId="0" borderId="25" xfId="3" applyFont="1" applyBorder="1" applyAlignment="1">
      <alignment horizontal="left" vertical="top"/>
    </xf>
    <xf numFmtId="3" fontId="6" fillId="2" borderId="5" xfId="3" applyNumberFormat="1" applyFont="1" applyFill="1" applyBorder="1" applyAlignment="1">
      <alignment horizont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1" fontId="4" fillId="4" borderId="4" xfId="3" applyNumberFormat="1" applyFont="1" applyFill="1" applyBorder="1" applyAlignment="1">
      <alignment horizontal="center" vertical="center"/>
    </xf>
    <xf numFmtId="4" fontId="4" fillId="4" borderId="4" xfId="3" applyNumberFormat="1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right" vertical="center"/>
    </xf>
    <xf numFmtId="0" fontId="6" fillId="2" borderId="25" xfId="0" applyFont="1" applyFill="1" applyBorder="1" applyAlignment="1">
      <alignment horizontal="righ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</cellXfs>
  <cellStyles count="4">
    <cellStyle name="Comma_R0001_veiktais_darbs_2009_UZŅEMŠANAS_NODAĻA" xfId="2" xr:uid="{4C113DE1-F6AC-49EB-8D22-CB8DFC6F5C24}"/>
    <cellStyle name="Normal" xfId="0" builtinId="0"/>
    <cellStyle name="Normal 2" xfId="1" xr:uid="{BF3307C7-A4CE-4390-A553-DDB2921C12F5}"/>
    <cellStyle name="Normal 3 2" xfId="3" xr:uid="{6019018E-77AC-4C3B-A40C-A011B83000A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6845-8B98-4B4F-8909-7CEAC46D73A4}">
  <sheetPr>
    <tabColor rgb="FF92D050"/>
  </sheetPr>
  <dimension ref="A1:H786"/>
  <sheetViews>
    <sheetView tabSelected="1" workbookViewId="0">
      <selection activeCell="J774" sqref="J774"/>
    </sheetView>
  </sheetViews>
  <sheetFormatPr defaultColWidth="9.1796875" defaultRowHeight="12.5" x14ac:dyDescent="0.25"/>
  <cols>
    <col min="1" max="1" width="17.54296875" style="21" customWidth="1"/>
    <col min="2" max="2" width="52.54296875" style="22" customWidth="1"/>
    <col min="3" max="3" width="23.90625" style="1" customWidth="1"/>
    <col min="4" max="4" width="13.7265625" style="1" customWidth="1"/>
    <col min="5" max="5" width="16.81640625" style="1" bestFit="1" customWidth="1"/>
    <col min="6" max="6" width="11.90625" style="1" customWidth="1"/>
    <col min="7" max="7" width="13.54296875" style="1" customWidth="1"/>
    <col min="8" max="8" width="12.81640625" style="1" customWidth="1"/>
    <col min="9" max="16384" width="9.1796875" style="1"/>
  </cols>
  <sheetData>
    <row r="1" spans="1:8" ht="13" x14ac:dyDescent="0.25">
      <c r="A1" s="62"/>
      <c r="B1" s="148" t="s">
        <v>1315</v>
      </c>
      <c r="C1" s="148"/>
      <c r="D1" s="148"/>
      <c r="E1" s="148"/>
      <c r="F1" s="148"/>
      <c r="G1" s="148"/>
      <c r="H1" s="149"/>
    </row>
    <row r="2" spans="1:8" ht="18" x14ac:dyDescent="0.25">
      <c r="A2" s="150"/>
      <c r="B2" s="151" t="s">
        <v>1316</v>
      </c>
      <c r="C2" s="151"/>
      <c r="D2" s="151"/>
      <c r="E2" s="151"/>
      <c r="F2" s="151"/>
      <c r="G2" s="151"/>
      <c r="H2" s="149"/>
    </row>
    <row r="3" spans="1:8" ht="13" x14ac:dyDescent="0.25">
      <c r="A3" s="62"/>
      <c r="B3" s="148" t="s">
        <v>1317</v>
      </c>
      <c r="C3" s="148"/>
      <c r="D3" s="148"/>
      <c r="E3" s="148"/>
      <c r="F3" s="148"/>
      <c r="G3" s="148"/>
      <c r="H3" s="149"/>
    </row>
    <row r="4" spans="1:8" ht="13" x14ac:dyDescent="0.25">
      <c r="A4" s="62"/>
      <c r="B4" s="152"/>
      <c r="C4" s="152"/>
      <c r="D4" s="152"/>
      <c r="E4" s="152"/>
      <c r="F4" s="152"/>
      <c r="G4" s="152"/>
      <c r="H4" s="149"/>
    </row>
    <row r="5" spans="1:8" ht="13" x14ac:dyDescent="0.25">
      <c r="A5" s="153" t="s">
        <v>1319</v>
      </c>
      <c r="B5" s="153"/>
      <c r="C5" s="153"/>
      <c r="D5" s="153"/>
      <c r="E5" s="153"/>
      <c r="F5" s="153"/>
      <c r="G5" s="153"/>
      <c r="H5" s="153"/>
    </row>
    <row r="6" spans="1:8" ht="34.5" customHeight="1" thickBot="1" x14ac:dyDescent="0.3">
      <c r="A6" s="154" t="s">
        <v>1318</v>
      </c>
      <c r="B6" s="154"/>
      <c r="C6" s="154"/>
      <c r="D6" s="154"/>
      <c r="E6" s="154"/>
      <c r="F6" s="154"/>
      <c r="G6" s="154"/>
      <c r="H6" s="154"/>
    </row>
    <row r="7" spans="1:8" ht="39" x14ac:dyDescent="0.25">
      <c r="A7" s="2" t="s">
        <v>0</v>
      </c>
      <c r="B7" s="2" t="s">
        <v>1</v>
      </c>
      <c r="C7" s="3" t="s">
        <v>2</v>
      </c>
      <c r="D7" s="2" t="s">
        <v>3</v>
      </c>
      <c r="E7" s="4" t="s">
        <v>4</v>
      </c>
      <c r="F7" s="5" t="s">
        <v>5</v>
      </c>
      <c r="G7" s="5" t="s">
        <v>6</v>
      </c>
      <c r="H7" s="4" t="s">
        <v>7</v>
      </c>
    </row>
    <row r="8" spans="1:8" ht="13" x14ac:dyDescent="0.3">
      <c r="A8" s="6" t="s">
        <v>8</v>
      </c>
      <c r="B8" s="6" t="s">
        <v>9</v>
      </c>
      <c r="C8" s="7" t="s">
        <v>10</v>
      </c>
      <c r="D8" s="8">
        <v>100</v>
      </c>
      <c r="E8" s="9">
        <v>4145523.36</v>
      </c>
      <c r="F8" s="155">
        <v>268035</v>
      </c>
      <c r="G8" s="10">
        <v>64509</v>
      </c>
      <c r="H8" s="156">
        <f>ROUND(E8/F8,2)</f>
        <v>15.47</v>
      </c>
    </row>
    <row r="9" spans="1:8" ht="13" x14ac:dyDescent="0.3">
      <c r="A9" s="157" t="s">
        <v>11</v>
      </c>
      <c r="B9" s="157" t="s">
        <v>12</v>
      </c>
      <c r="C9" s="157" t="s">
        <v>13</v>
      </c>
      <c r="D9" s="157">
        <v>100</v>
      </c>
      <c r="E9" s="157">
        <v>4107241.27</v>
      </c>
      <c r="F9" s="157">
        <v>261018</v>
      </c>
      <c r="G9" s="157">
        <v>58123</v>
      </c>
      <c r="H9" s="158">
        <f>ROUND(E9/F9,2)</f>
        <v>15.74</v>
      </c>
    </row>
    <row r="10" spans="1:8" ht="13" x14ac:dyDescent="0.3">
      <c r="A10" s="157" t="s">
        <v>14</v>
      </c>
      <c r="B10" s="157" t="s">
        <v>15</v>
      </c>
      <c r="C10" s="157" t="s">
        <v>16</v>
      </c>
      <c r="D10" s="157">
        <v>100</v>
      </c>
      <c r="E10" s="157">
        <v>38282.089999999997</v>
      </c>
      <c r="F10" s="157">
        <v>7017</v>
      </c>
      <c r="G10" s="157">
        <v>6389</v>
      </c>
      <c r="H10" s="158">
        <f>ROUND(E10/F10,2)</f>
        <v>5.46</v>
      </c>
    </row>
    <row r="11" spans="1:8" ht="13" x14ac:dyDescent="0.3">
      <c r="A11" s="6" t="s">
        <v>17</v>
      </c>
      <c r="B11" s="6" t="s">
        <v>18</v>
      </c>
      <c r="C11" s="7" t="s">
        <v>19</v>
      </c>
      <c r="D11" s="8">
        <v>100</v>
      </c>
      <c r="E11" s="9">
        <v>35638.11</v>
      </c>
      <c r="F11" s="10">
        <v>6042</v>
      </c>
      <c r="G11" s="10">
        <v>4995</v>
      </c>
      <c r="H11" s="11">
        <f>ROUND(E11/F11,2)</f>
        <v>5.9</v>
      </c>
    </row>
    <row r="12" spans="1:8" ht="13" x14ac:dyDescent="0.3">
      <c r="A12" s="157" t="s">
        <v>20</v>
      </c>
      <c r="B12" s="157" t="s">
        <v>21</v>
      </c>
      <c r="C12" s="157" t="s">
        <v>22</v>
      </c>
      <c r="D12" s="157">
        <v>100</v>
      </c>
      <c r="E12" s="157">
        <v>35638.11</v>
      </c>
      <c r="F12" s="157">
        <v>6042</v>
      </c>
      <c r="G12" s="157">
        <v>4995</v>
      </c>
      <c r="H12" s="158">
        <f>ROUND(E12/F12,2)</f>
        <v>5.9</v>
      </c>
    </row>
    <row r="13" spans="1:8" ht="39" x14ac:dyDescent="0.25">
      <c r="A13" s="12" t="s">
        <v>23</v>
      </c>
      <c r="B13" s="12" t="s">
        <v>24</v>
      </c>
      <c r="C13" s="7" t="s">
        <v>25</v>
      </c>
      <c r="D13" s="8">
        <v>100</v>
      </c>
      <c r="E13" s="9">
        <v>4692691.7300000004</v>
      </c>
      <c r="F13" s="10">
        <v>1374</v>
      </c>
      <c r="G13" s="10">
        <v>414</v>
      </c>
      <c r="H13" s="11">
        <f>ROUND(E13/F13,2)</f>
        <v>3415.35</v>
      </c>
    </row>
    <row r="14" spans="1:8" ht="13" x14ac:dyDescent="0.3">
      <c r="A14" s="157" t="s">
        <v>26</v>
      </c>
      <c r="B14" s="157" t="s">
        <v>27</v>
      </c>
      <c r="C14" s="157" t="s">
        <v>28</v>
      </c>
      <c r="D14" s="157">
        <v>100</v>
      </c>
      <c r="E14" s="157">
        <v>1613.39</v>
      </c>
      <c r="F14" s="157">
        <v>59</v>
      </c>
      <c r="G14" s="157">
        <v>17</v>
      </c>
      <c r="H14" s="158">
        <f>ROUND(E14/F14,2)</f>
        <v>27.35</v>
      </c>
    </row>
    <row r="15" spans="1:8" ht="13" x14ac:dyDescent="0.3">
      <c r="A15" s="157" t="s">
        <v>29</v>
      </c>
      <c r="B15" s="157" t="s">
        <v>30</v>
      </c>
      <c r="C15" s="157" t="s">
        <v>31</v>
      </c>
      <c r="D15" s="157">
        <v>100</v>
      </c>
      <c r="E15" s="157">
        <v>6128.47</v>
      </c>
      <c r="F15" s="157">
        <v>13</v>
      </c>
      <c r="G15" s="157">
        <v>3</v>
      </c>
      <c r="H15" s="158">
        <f>ROUND(E15/F15,2)</f>
        <v>471.42</v>
      </c>
    </row>
    <row r="16" spans="1:8" ht="13" x14ac:dyDescent="0.3">
      <c r="A16" s="157" t="s">
        <v>32</v>
      </c>
      <c r="B16" s="157" t="s">
        <v>33</v>
      </c>
      <c r="C16" s="157" t="s">
        <v>34</v>
      </c>
      <c r="D16" s="157">
        <v>100</v>
      </c>
      <c r="E16" s="157">
        <v>10892.31</v>
      </c>
      <c r="F16" s="157">
        <v>62</v>
      </c>
      <c r="G16" s="157">
        <v>15</v>
      </c>
      <c r="H16" s="158">
        <f>ROUND(E16/F16,2)</f>
        <v>175.68</v>
      </c>
    </row>
    <row r="17" spans="1:8" ht="13" x14ac:dyDescent="0.3">
      <c r="A17" s="157" t="s">
        <v>35</v>
      </c>
      <c r="B17" s="157" t="s">
        <v>36</v>
      </c>
      <c r="C17" s="157" t="s">
        <v>37</v>
      </c>
      <c r="D17" s="157">
        <v>100</v>
      </c>
      <c r="E17" s="157">
        <v>3332734.34</v>
      </c>
      <c r="F17" s="157">
        <v>280</v>
      </c>
      <c r="G17" s="157">
        <v>68</v>
      </c>
      <c r="H17" s="158">
        <f>ROUND(E17/F17,2)</f>
        <v>11902.62</v>
      </c>
    </row>
    <row r="18" spans="1:8" ht="13" x14ac:dyDescent="0.3">
      <c r="A18" s="157" t="s">
        <v>38</v>
      </c>
      <c r="B18" s="157" t="s">
        <v>39</v>
      </c>
      <c r="C18" s="157" t="s">
        <v>40</v>
      </c>
      <c r="D18" s="157">
        <v>100</v>
      </c>
      <c r="E18" s="157">
        <v>454042.96</v>
      </c>
      <c r="F18" s="157">
        <v>34</v>
      </c>
      <c r="G18" s="157">
        <v>9</v>
      </c>
      <c r="H18" s="158">
        <f>ROUND(E18/F18,2)</f>
        <v>13354.2</v>
      </c>
    </row>
    <row r="19" spans="1:8" ht="13" x14ac:dyDescent="0.3">
      <c r="A19" s="157" t="s">
        <v>41</v>
      </c>
      <c r="B19" s="157" t="s">
        <v>42</v>
      </c>
      <c r="C19" s="157" t="s">
        <v>43</v>
      </c>
      <c r="D19" s="157">
        <v>100</v>
      </c>
      <c r="E19" s="157">
        <v>5521.67</v>
      </c>
      <c r="F19" s="157">
        <v>27</v>
      </c>
      <c r="G19" s="157">
        <v>26</v>
      </c>
      <c r="H19" s="158">
        <f>ROUND(E19/F19,2)</f>
        <v>204.51</v>
      </c>
    </row>
    <row r="20" spans="1:8" ht="13" x14ac:dyDescent="0.3">
      <c r="A20" s="157" t="s">
        <v>44</v>
      </c>
      <c r="B20" s="157" t="s">
        <v>45</v>
      </c>
      <c r="C20" s="157" t="s">
        <v>46</v>
      </c>
      <c r="D20" s="157">
        <v>100</v>
      </c>
      <c r="E20" s="157">
        <v>187625.74</v>
      </c>
      <c r="F20" s="157">
        <v>234</v>
      </c>
      <c r="G20" s="157">
        <v>100</v>
      </c>
      <c r="H20" s="158">
        <f>ROUND(E20/F20,2)</f>
        <v>801.82</v>
      </c>
    </row>
    <row r="21" spans="1:8" ht="13" x14ac:dyDescent="0.3">
      <c r="A21" s="157" t="s">
        <v>47</v>
      </c>
      <c r="B21" s="157" t="s">
        <v>48</v>
      </c>
      <c r="C21" s="157" t="s">
        <v>49</v>
      </c>
      <c r="D21" s="157">
        <v>100</v>
      </c>
      <c r="E21" s="157">
        <v>8870.7199999999993</v>
      </c>
      <c r="F21" s="157">
        <v>499</v>
      </c>
      <c r="G21" s="157">
        <v>134</v>
      </c>
      <c r="H21" s="158">
        <f>ROUND(E21/F21,2)</f>
        <v>17.78</v>
      </c>
    </row>
    <row r="22" spans="1:8" ht="13" x14ac:dyDescent="0.3">
      <c r="A22" s="157" t="s">
        <v>50</v>
      </c>
      <c r="B22" s="157" t="s">
        <v>51</v>
      </c>
      <c r="C22" s="157" t="s">
        <v>52</v>
      </c>
      <c r="D22" s="157">
        <v>100</v>
      </c>
      <c r="E22" s="157">
        <v>13188.63</v>
      </c>
      <c r="F22" s="157">
        <v>7</v>
      </c>
      <c r="G22" s="157">
        <v>6</v>
      </c>
      <c r="H22" s="158">
        <f>ROUND(E22/F22,2)</f>
        <v>1884.09</v>
      </c>
    </row>
    <row r="23" spans="1:8" ht="13" x14ac:dyDescent="0.3">
      <c r="A23" s="157" t="s">
        <v>53</v>
      </c>
      <c r="B23" s="157" t="s">
        <v>54</v>
      </c>
      <c r="C23" s="157" t="s">
        <v>55</v>
      </c>
      <c r="D23" s="157">
        <v>100</v>
      </c>
      <c r="E23" s="157">
        <v>8571.8799999999992</v>
      </c>
      <c r="F23" s="157">
        <v>4</v>
      </c>
      <c r="G23" s="157">
        <v>1</v>
      </c>
      <c r="H23" s="158">
        <f>ROUND(E23/F23,2)</f>
        <v>2142.9699999999998</v>
      </c>
    </row>
    <row r="24" spans="1:8" ht="13" x14ac:dyDescent="0.3">
      <c r="A24" s="157" t="s">
        <v>56</v>
      </c>
      <c r="B24" s="157" t="s">
        <v>57</v>
      </c>
      <c r="C24" s="157" t="s">
        <v>58</v>
      </c>
      <c r="D24" s="157">
        <v>100</v>
      </c>
      <c r="E24" s="157">
        <v>372340.03</v>
      </c>
      <c r="F24" s="157">
        <v>94</v>
      </c>
      <c r="G24" s="157">
        <v>23</v>
      </c>
      <c r="H24" s="158">
        <f>ROUND(E24/F24,2)</f>
        <v>3961.06</v>
      </c>
    </row>
    <row r="25" spans="1:8" ht="13" x14ac:dyDescent="0.3">
      <c r="A25" s="157" t="s">
        <v>59</v>
      </c>
      <c r="B25" s="157" t="s">
        <v>60</v>
      </c>
      <c r="C25" s="157" t="s">
        <v>61</v>
      </c>
      <c r="D25" s="157">
        <v>100</v>
      </c>
      <c r="E25" s="157">
        <v>291161.59000000003</v>
      </c>
      <c r="F25" s="157">
        <v>61</v>
      </c>
      <c r="G25" s="157">
        <v>16</v>
      </c>
      <c r="H25" s="158">
        <f>ROUND(E25/F25,2)</f>
        <v>4773.1400000000003</v>
      </c>
    </row>
    <row r="26" spans="1:8" ht="52" x14ac:dyDescent="0.3">
      <c r="A26" s="6" t="s">
        <v>62</v>
      </c>
      <c r="B26" s="7" t="s">
        <v>63</v>
      </c>
      <c r="C26" s="7" t="s">
        <v>64</v>
      </c>
      <c r="D26" s="13" t="s">
        <v>65</v>
      </c>
      <c r="E26" s="14">
        <f>SUM(E27+E28+E29)</f>
        <v>35473290.039999999</v>
      </c>
      <c r="F26" s="15">
        <f>SUM(F27+F28+F29)</f>
        <v>3901313</v>
      </c>
      <c r="G26" s="15">
        <v>494458</v>
      </c>
      <c r="H26" s="14">
        <f>ROUND(E26/F26,2)</f>
        <v>9.09</v>
      </c>
    </row>
    <row r="27" spans="1:8" ht="13" x14ac:dyDescent="0.3">
      <c r="A27" s="157" t="s">
        <v>62</v>
      </c>
      <c r="B27" s="157" t="s">
        <v>63</v>
      </c>
      <c r="C27" s="157" t="s">
        <v>64</v>
      </c>
      <c r="D27" s="157">
        <v>50</v>
      </c>
      <c r="E27" s="157">
        <v>1166370.8700000001</v>
      </c>
      <c r="F27" s="157">
        <v>65780</v>
      </c>
      <c r="G27" s="159">
        <v>494458</v>
      </c>
      <c r="H27" s="158">
        <f>ROUND(E27/F27,2)</f>
        <v>17.73</v>
      </c>
    </row>
    <row r="28" spans="1:8" ht="13" x14ac:dyDescent="0.3">
      <c r="A28" s="157" t="s">
        <v>62</v>
      </c>
      <c r="B28" s="157" t="s">
        <v>63</v>
      </c>
      <c r="C28" s="157" t="s">
        <v>64</v>
      </c>
      <c r="D28" s="157">
        <v>75</v>
      </c>
      <c r="E28" s="157">
        <v>33462683.32</v>
      </c>
      <c r="F28" s="157">
        <v>3832217</v>
      </c>
      <c r="G28" s="160"/>
      <c r="H28" s="158">
        <f>ROUND(E28/F28,2)</f>
        <v>8.73</v>
      </c>
    </row>
    <row r="29" spans="1:8" ht="13" x14ac:dyDescent="0.3">
      <c r="A29" s="157" t="s">
        <v>62</v>
      </c>
      <c r="B29" s="157" t="s">
        <v>63</v>
      </c>
      <c r="C29" s="157" t="s">
        <v>64</v>
      </c>
      <c r="D29" s="157">
        <v>100</v>
      </c>
      <c r="E29" s="157">
        <v>844235.85</v>
      </c>
      <c r="F29" s="157">
        <v>3316</v>
      </c>
      <c r="G29" s="161"/>
      <c r="H29" s="158">
        <f>ROUND(E29/F29,2)</f>
        <v>254.59</v>
      </c>
    </row>
    <row r="30" spans="1:8" ht="13" x14ac:dyDescent="0.3">
      <c r="A30" s="157" t="s">
        <v>66</v>
      </c>
      <c r="B30" s="157" t="s">
        <v>67</v>
      </c>
      <c r="C30" s="157" t="s">
        <v>68</v>
      </c>
      <c r="D30" s="157">
        <v>75</v>
      </c>
      <c r="E30" s="157">
        <v>7.51</v>
      </c>
      <c r="F30" s="157">
        <v>2</v>
      </c>
      <c r="G30" s="159">
        <v>3</v>
      </c>
      <c r="H30" s="158">
        <f>ROUND(E30/F30,2)</f>
        <v>3.76</v>
      </c>
    </row>
    <row r="31" spans="1:8" ht="13" x14ac:dyDescent="0.3">
      <c r="A31" s="157" t="s">
        <v>66</v>
      </c>
      <c r="B31" s="157" t="s">
        <v>67</v>
      </c>
      <c r="C31" s="157" t="s">
        <v>68</v>
      </c>
      <c r="D31" s="157">
        <v>100</v>
      </c>
      <c r="E31" s="157">
        <v>15.7</v>
      </c>
      <c r="F31" s="157">
        <v>1</v>
      </c>
      <c r="G31" s="161"/>
      <c r="H31" s="158">
        <f>ROUND(E31/F31,2)</f>
        <v>15.7</v>
      </c>
    </row>
    <row r="32" spans="1:8" ht="13" x14ac:dyDescent="0.3">
      <c r="A32" s="157" t="s">
        <v>69</v>
      </c>
      <c r="B32" s="157" t="s">
        <v>70</v>
      </c>
      <c r="C32" s="157" t="s">
        <v>71</v>
      </c>
      <c r="D32" s="157">
        <v>75</v>
      </c>
      <c r="E32" s="157">
        <v>6.85</v>
      </c>
      <c r="F32" s="157">
        <v>1</v>
      </c>
      <c r="G32" s="159">
        <v>2</v>
      </c>
      <c r="H32" s="158">
        <f>ROUND(E32/F32,2)</f>
        <v>6.85</v>
      </c>
    </row>
    <row r="33" spans="1:8" ht="13" x14ac:dyDescent="0.3">
      <c r="A33" s="157" t="s">
        <v>69</v>
      </c>
      <c r="B33" s="157" t="s">
        <v>70</v>
      </c>
      <c r="C33" s="157" t="s">
        <v>71</v>
      </c>
      <c r="D33" s="157">
        <v>100</v>
      </c>
      <c r="E33" s="157">
        <v>15.7</v>
      </c>
      <c r="F33" s="157">
        <v>1</v>
      </c>
      <c r="G33" s="161"/>
      <c r="H33" s="158">
        <f>ROUND(E33/F33,2)</f>
        <v>15.7</v>
      </c>
    </row>
    <row r="34" spans="1:8" ht="13" x14ac:dyDescent="0.3">
      <c r="A34" s="157" t="s">
        <v>72</v>
      </c>
      <c r="B34" s="157" t="s">
        <v>73</v>
      </c>
      <c r="C34" s="157" t="s">
        <v>74</v>
      </c>
      <c r="D34" s="157">
        <v>75</v>
      </c>
      <c r="E34" s="157">
        <v>0.66</v>
      </c>
      <c r="F34" s="157">
        <v>1</v>
      </c>
      <c r="G34" s="157">
        <v>1</v>
      </c>
      <c r="H34" s="158">
        <f>ROUND(E34/F34,2)</f>
        <v>0.66</v>
      </c>
    </row>
    <row r="35" spans="1:8" ht="13" x14ac:dyDescent="0.3">
      <c r="A35" s="157" t="s">
        <v>75</v>
      </c>
      <c r="B35" s="157" t="s">
        <v>76</v>
      </c>
      <c r="C35" s="157" t="s">
        <v>77</v>
      </c>
      <c r="D35" s="157">
        <v>75</v>
      </c>
      <c r="E35" s="157">
        <v>15173242.720000001</v>
      </c>
      <c r="F35" s="157">
        <v>2849621</v>
      </c>
      <c r="G35" s="159">
        <v>463663</v>
      </c>
      <c r="H35" s="158">
        <f>ROUND(E35/F35,2)</f>
        <v>5.32</v>
      </c>
    </row>
    <row r="36" spans="1:8" ht="13" x14ac:dyDescent="0.3">
      <c r="A36" s="157" t="s">
        <v>75</v>
      </c>
      <c r="B36" s="157" t="s">
        <v>76</v>
      </c>
      <c r="C36" s="157" t="s">
        <v>77</v>
      </c>
      <c r="D36" s="157">
        <v>100</v>
      </c>
      <c r="E36" s="157">
        <v>4099.66</v>
      </c>
      <c r="F36" s="157">
        <v>855</v>
      </c>
      <c r="G36" s="161"/>
      <c r="H36" s="158">
        <f>ROUND(E36/F36,2)</f>
        <v>4.79</v>
      </c>
    </row>
    <row r="37" spans="1:8" ht="13" x14ac:dyDescent="0.3">
      <c r="A37" s="157" t="s">
        <v>78</v>
      </c>
      <c r="B37" s="157" t="s">
        <v>79</v>
      </c>
      <c r="C37" s="157" t="s">
        <v>80</v>
      </c>
      <c r="D37" s="157">
        <v>75</v>
      </c>
      <c r="E37" s="157">
        <v>13268301.93</v>
      </c>
      <c r="F37" s="157">
        <v>2499755</v>
      </c>
      <c r="G37" s="159">
        <v>417588</v>
      </c>
      <c r="H37" s="158">
        <f>ROUND(E37/F37,2)</f>
        <v>5.31</v>
      </c>
    </row>
    <row r="38" spans="1:8" ht="13" x14ac:dyDescent="0.3">
      <c r="A38" s="157" t="s">
        <v>78</v>
      </c>
      <c r="B38" s="157" t="s">
        <v>79</v>
      </c>
      <c r="C38" s="157" t="s">
        <v>80</v>
      </c>
      <c r="D38" s="157">
        <v>100</v>
      </c>
      <c r="E38" s="157">
        <v>1745.21</v>
      </c>
      <c r="F38" s="157">
        <v>478</v>
      </c>
      <c r="G38" s="161"/>
      <c r="H38" s="158">
        <f>ROUND(E38/F38,2)</f>
        <v>3.65</v>
      </c>
    </row>
    <row r="39" spans="1:8" ht="13" x14ac:dyDescent="0.3">
      <c r="A39" s="157" t="s">
        <v>81</v>
      </c>
      <c r="B39" s="157" t="s">
        <v>82</v>
      </c>
      <c r="C39" s="157" t="s">
        <v>83</v>
      </c>
      <c r="D39" s="157">
        <v>75</v>
      </c>
      <c r="E39" s="157">
        <v>1098877.47</v>
      </c>
      <c r="F39" s="157">
        <v>202794</v>
      </c>
      <c r="G39" s="159">
        <v>34077</v>
      </c>
      <c r="H39" s="158">
        <f>ROUND(E39/F39,2)</f>
        <v>5.42</v>
      </c>
    </row>
    <row r="40" spans="1:8" ht="13" x14ac:dyDescent="0.3">
      <c r="A40" s="157" t="s">
        <v>81</v>
      </c>
      <c r="B40" s="157" t="s">
        <v>82</v>
      </c>
      <c r="C40" s="157" t="s">
        <v>83</v>
      </c>
      <c r="D40" s="157">
        <v>100</v>
      </c>
      <c r="E40" s="157">
        <v>62.93</v>
      </c>
      <c r="F40" s="157">
        <v>9</v>
      </c>
      <c r="G40" s="161"/>
      <c r="H40" s="158">
        <f>ROUND(E40/F40,2)</f>
        <v>6.99</v>
      </c>
    </row>
    <row r="41" spans="1:8" ht="13" x14ac:dyDescent="0.3">
      <c r="A41" s="157" t="s">
        <v>84</v>
      </c>
      <c r="B41" s="157" t="s">
        <v>85</v>
      </c>
      <c r="C41" s="157" t="s">
        <v>86</v>
      </c>
      <c r="D41" s="157">
        <v>75</v>
      </c>
      <c r="E41" s="157">
        <v>10635.09</v>
      </c>
      <c r="F41" s="157">
        <v>1600</v>
      </c>
      <c r="G41" s="159">
        <v>356</v>
      </c>
      <c r="H41" s="158">
        <f>ROUND(E41/F41,2)</f>
        <v>6.65</v>
      </c>
    </row>
    <row r="42" spans="1:8" ht="13" x14ac:dyDescent="0.3">
      <c r="A42" s="157" t="s">
        <v>84</v>
      </c>
      <c r="B42" s="157" t="s">
        <v>85</v>
      </c>
      <c r="C42" s="157" t="s">
        <v>86</v>
      </c>
      <c r="D42" s="157">
        <v>100</v>
      </c>
      <c r="E42" s="157">
        <v>16.46</v>
      </c>
      <c r="F42" s="157">
        <v>3</v>
      </c>
      <c r="G42" s="161"/>
      <c r="H42" s="158">
        <f>ROUND(E42/F42,2)</f>
        <v>5.49</v>
      </c>
    </row>
    <row r="43" spans="1:8" ht="13" x14ac:dyDescent="0.3">
      <c r="A43" s="157" t="s">
        <v>87</v>
      </c>
      <c r="B43" s="157" t="s">
        <v>88</v>
      </c>
      <c r="C43" s="157" t="s">
        <v>89</v>
      </c>
      <c r="D43" s="157">
        <v>75</v>
      </c>
      <c r="E43" s="157">
        <v>4156.1000000000004</v>
      </c>
      <c r="F43" s="157">
        <v>1285</v>
      </c>
      <c r="G43" s="157">
        <v>373</v>
      </c>
      <c r="H43" s="158">
        <f>ROUND(E43/F43,2)</f>
        <v>3.23</v>
      </c>
    </row>
    <row r="44" spans="1:8" ht="13" x14ac:dyDescent="0.3">
      <c r="A44" s="157" t="s">
        <v>90</v>
      </c>
      <c r="B44" s="157" t="s">
        <v>91</v>
      </c>
      <c r="C44" s="157" t="s">
        <v>92</v>
      </c>
      <c r="D44" s="157">
        <v>75</v>
      </c>
      <c r="E44" s="157">
        <v>791272.13</v>
      </c>
      <c r="F44" s="157">
        <v>144187</v>
      </c>
      <c r="G44" s="159">
        <v>26150</v>
      </c>
      <c r="H44" s="158">
        <f>ROUND(E44/F44,2)</f>
        <v>5.49</v>
      </c>
    </row>
    <row r="45" spans="1:8" ht="13" x14ac:dyDescent="0.3">
      <c r="A45" s="157" t="s">
        <v>90</v>
      </c>
      <c r="B45" s="157" t="s">
        <v>91</v>
      </c>
      <c r="C45" s="157" t="s">
        <v>92</v>
      </c>
      <c r="D45" s="157">
        <v>100</v>
      </c>
      <c r="E45" s="157">
        <v>2275.06</v>
      </c>
      <c r="F45" s="157">
        <v>365</v>
      </c>
      <c r="G45" s="161"/>
      <c r="H45" s="158">
        <f>ROUND(E45/F45,2)</f>
        <v>6.23</v>
      </c>
    </row>
    <row r="46" spans="1:8" ht="13" x14ac:dyDescent="0.3">
      <c r="A46" s="157" t="s">
        <v>93</v>
      </c>
      <c r="B46" s="157" t="s">
        <v>94</v>
      </c>
      <c r="C46" s="157" t="s">
        <v>95</v>
      </c>
      <c r="D46" s="157">
        <v>75</v>
      </c>
      <c r="E46" s="157">
        <v>3314236.1</v>
      </c>
      <c r="F46" s="157">
        <v>357165</v>
      </c>
      <c r="G46" s="159">
        <v>88526</v>
      </c>
      <c r="H46" s="158">
        <f>ROUND(E46/F46,2)</f>
        <v>9.2799999999999994</v>
      </c>
    </row>
    <row r="47" spans="1:8" ht="13" x14ac:dyDescent="0.3">
      <c r="A47" s="157" t="s">
        <v>93</v>
      </c>
      <c r="B47" s="157" t="s">
        <v>94</v>
      </c>
      <c r="C47" s="157" t="s">
        <v>95</v>
      </c>
      <c r="D47" s="157">
        <v>100</v>
      </c>
      <c r="E47" s="157">
        <v>9.99</v>
      </c>
      <c r="F47" s="157">
        <v>3</v>
      </c>
      <c r="G47" s="161"/>
      <c r="H47" s="158">
        <f>ROUND(E47/F47,2)</f>
        <v>3.33</v>
      </c>
    </row>
    <row r="48" spans="1:8" ht="13" x14ac:dyDescent="0.3">
      <c r="A48" s="157" t="s">
        <v>96</v>
      </c>
      <c r="B48" s="157" t="s">
        <v>97</v>
      </c>
      <c r="C48" s="157" t="s">
        <v>98</v>
      </c>
      <c r="D48" s="157">
        <v>75</v>
      </c>
      <c r="E48" s="157">
        <v>2565421.48</v>
      </c>
      <c r="F48" s="157">
        <v>248462</v>
      </c>
      <c r="G48" s="159">
        <v>62643</v>
      </c>
      <c r="H48" s="158">
        <f>ROUND(E48/F48,2)</f>
        <v>10.33</v>
      </c>
    </row>
    <row r="49" spans="1:8" ht="13" x14ac:dyDescent="0.3">
      <c r="A49" s="157" t="s">
        <v>96</v>
      </c>
      <c r="B49" s="157" t="s">
        <v>97</v>
      </c>
      <c r="C49" s="157" t="s">
        <v>98</v>
      </c>
      <c r="D49" s="157">
        <v>100</v>
      </c>
      <c r="E49" s="157">
        <v>0.28999999999999998</v>
      </c>
      <c r="F49" s="157">
        <v>1</v>
      </c>
      <c r="G49" s="161"/>
      <c r="H49" s="158">
        <f>ROUND(E49/F49,2)</f>
        <v>0.28999999999999998</v>
      </c>
    </row>
    <row r="50" spans="1:8" ht="13" x14ac:dyDescent="0.3">
      <c r="A50" s="157" t="s">
        <v>99</v>
      </c>
      <c r="B50" s="157" t="s">
        <v>100</v>
      </c>
      <c r="C50" s="157" t="s">
        <v>101</v>
      </c>
      <c r="D50" s="157">
        <v>75</v>
      </c>
      <c r="E50" s="157">
        <v>7908.24</v>
      </c>
      <c r="F50" s="157">
        <v>2485</v>
      </c>
      <c r="G50" s="157">
        <v>801</v>
      </c>
      <c r="H50" s="158">
        <f>ROUND(E50/F50,2)</f>
        <v>3.18</v>
      </c>
    </row>
    <row r="51" spans="1:8" ht="13" x14ac:dyDescent="0.3">
      <c r="A51" s="157" t="s">
        <v>102</v>
      </c>
      <c r="B51" s="157" t="s">
        <v>103</v>
      </c>
      <c r="C51" s="157" t="s">
        <v>104</v>
      </c>
      <c r="D51" s="157">
        <v>75</v>
      </c>
      <c r="E51" s="157">
        <v>740906.38</v>
      </c>
      <c r="F51" s="157">
        <v>106218</v>
      </c>
      <c r="G51" s="159">
        <v>29718</v>
      </c>
      <c r="H51" s="158">
        <f>ROUND(E51/F51,2)</f>
        <v>6.98</v>
      </c>
    </row>
    <row r="52" spans="1:8" ht="13" x14ac:dyDescent="0.3">
      <c r="A52" s="157" t="s">
        <v>102</v>
      </c>
      <c r="B52" s="157" t="s">
        <v>103</v>
      </c>
      <c r="C52" s="157" t="s">
        <v>104</v>
      </c>
      <c r="D52" s="157">
        <v>100</v>
      </c>
      <c r="E52" s="157">
        <v>9.6999999999999993</v>
      </c>
      <c r="F52" s="157">
        <v>2</v>
      </c>
      <c r="G52" s="161"/>
      <c r="H52" s="158">
        <f>ROUND(E52/F52,2)</f>
        <v>4.8499999999999996</v>
      </c>
    </row>
    <row r="53" spans="1:8" ht="13" x14ac:dyDescent="0.3">
      <c r="A53" s="157" t="s">
        <v>105</v>
      </c>
      <c r="B53" s="157" t="s">
        <v>106</v>
      </c>
      <c r="C53" s="157" t="s">
        <v>107</v>
      </c>
      <c r="D53" s="157">
        <v>75</v>
      </c>
      <c r="E53" s="157">
        <v>14720018.43</v>
      </c>
      <c r="F53" s="157">
        <v>568818</v>
      </c>
      <c r="G53" s="159">
        <v>94565</v>
      </c>
      <c r="H53" s="158">
        <f>ROUND(E53/F53,2)</f>
        <v>25.88</v>
      </c>
    </row>
    <row r="54" spans="1:8" ht="13" x14ac:dyDescent="0.3">
      <c r="A54" s="157" t="s">
        <v>105</v>
      </c>
      <c r="B54" s="157" t="s">
        <v>106</v>
      </c>
      <c r="C54" s="157" t="s">
        <v>107</v>
      </c>
      <c r="D54" s="157">
        <v>100</v>
      </c>
      <c r="E54" s="157">
        <v>5827.16</v>
      </c>
      <c r="F54" s="157">
        <v>408</v>
      </c>
      <c r="G54" s="161"/>
      <c r="H54" s="158">
        <f>ROUND(E54/F54,2)</f>
        <v>14.28</v>
      </c>
    </row>
    <row r="55" spans="1:8" ht="13" x14ac:dyDescent="0.3">
      <c r="A55" s="157" t="s">
        <v>108</v>
      </c>
      <c r="B55" s="157" t="s">
        <v>109</v>
      </c>
      <c r="C55" s="157" t="s">
        <v>110</v>
      </c>
      <c r="D55" s="157">
        <v>75</v>
      </c>
      <c r="E55" s="157">
        <v>1578.12</v>
      </c>
      <c r="F55" s="157">
        <v>373</v>
      </c>
      <c r="G55" s="159">
        <v>121</v>
      </c>
      <c r="H55" s="158">
        <f>ROUND(E55/F55,2)</f>
        <v>4.2300000000000004</v>
      </c>
    </row>
    <row r="56" spans="1:8" ht="13" x14ac:dyDescent="0.3">
      <c r="A56" s="157" t="s">
        <v>108</v>
      </c>
      <c r="B56" s="157" t="s">
        <v>109</v>
      </c>
      <c r="C56" s="157" t="s">
        <v>110</v>
      </c>
      <c r="D56" s="157">
        <v>100</v>
      </c>
      <c r="E56" s="157">
        <v>104.46</v>
      </c>
      <c r="F56" s="157">
        <v>23</v>
      </c>
      <c r="G56" s="161"/>
      <c r="H56" s="158">
        <f>ROUND(E56/F56,2)</f>
        <v>4.54</v>
      </c>
    </row>
    <row r="57" spans="1:8" ht="13" x14ac:dyDescent="0.3">
      <c r="A57" s="157" t="s">
        <v>111</v>
      </c>
      <c r="B57" s="157" t="s">
        <v>112</v>
      </c>
      <c r="C57" s="157" t="s">
        <v>113</v>
      </c>
      <c r="D57" s="157">
        <v>75</v>
      </c>
      <c r="E57" s="157">
        <v>345076.71</v>
      </c>
      <c r="F57" s="157">
        <v>22609</v>
      </c>
      <c r="G57" s="159">
        <v>6138</v>
      </c>
      <c r="H57" s="158">
        <f>ROUND(E57/F57,2)</f>
        <v>15.26</v>
      </c>
    </row>
    <row r="58" spans="1:8" ht="13" x14ac:dyDescent="0.3">
      <c r="A58" s="157" t="s">
        <v>111</v>
      </c>
      <c r="B58" s="157" t="s">
        <v>112</v>
      </c>
      <c r="C58" s="157" t="s">
        <v>113</v>
      </c>
      <c r="D58" s="157">
        <v>100</v>
      </c>
      <c r="E58" s="157">
        <v>496.29</v>
      </c>
      <c r="F58" s="157">
        <v>71</v>
      </c>
      <c r="G58" s="161"/>
      <c r="H58" s="158">
        <f>ROUND(E58/F58,2)</f>
        <v>6.99</v>
      </c>
    </row>
    <row r="59" spans="1:8" ht="13" x14ac:dyDescent="0.3">
      <c r="A59" s="157" t="s">
        <v>114</v>
      </c>
      <c r="B59" s="157" t="s">
        <v>115</v>
      </c>
      <c r="C59" s="157" t="s">
        <v>116</v>
      </c>
      <c r="D59" s="157">
        <v>75</v>
      </c>
      <c r="E59" s="157">
        <v>12041533.550000001</v>
      </c>
      <c r="F59" s="157">
        <v>308990</v>
      </c>
      <c r="G59" s="159">
        <v>53290</v>
      </c>
      <c r="H59" s="158">
        <f>ROUND(E59/F59,2)</f>
        <v>38.97</v>
      </c>
    </row>
    <row r="60" spans="1:8" ht="13" x14ac:dyDescent="0.3">
      <c r="A60" s="157" t="s">
        <v>114</v>
      </c>
      <c r="B60" s="157" t="s">
        <v>115</v>
      </c>
      <c r="C60" s="157" t="s">
        <v>116</v>
      </c>
      <c r="D60" s="157">
        <v>100</v>
      </c>
      <c r="E60" s="157">
        <v>51.07</v>
      </c>
      <c r="F60" s="157">
        <v>4</v>
      </c>
      <c r="G60" s="161"/>
      <c r="H60" s="158">
        <f>ROUND(E60/F60,2)</f>
        <v>12.77</v>
      </c>
    </row>
    <row r="61" spans="1:8" ht="13" x14ac:dyDescent="0.3">
      <c r="A61" s="157" t="s">
        <v>117</v>
      </c>
      <c r="B61" s="157" t="s">
        <v>118</v>
      </c>
      <c r="C61" s="157" t="s">
        <v>119</v>
      </c>
      <c r="D61" s="157">
        <v>75</v>
      </c>
      <c r="E61" s="157">
        <v>2331830.0499999998</v>
      </c>
      <c r="F61" s="157">
        <v>236846</v>
      </c>
      <c r="G61" s="159">
        <v>56139</v>
      </c>
      <c r="H61" s="158">
        <f>ROUND(E61/F61,2)</f>
        <v>9.85</v>
      </c>
    </row>
    <row r="62" spans="1:8" ht="13" x14ac:dyDescent="0.3">
      <c r="A62" s="157" t="s">
        <v>117</v>
      </c>
      <c r="B62" s="157" t="s">
        <v>118</v>
      </c>
      <c r="C62" s="157" t="s">
        <v>119</v>
      </c>
      <c r="D62" s="157">
        <v>100</v>
      </c>
      <c r="E62" s="157">
        <v>5175.34</v>
      </c>
      <c r="F62" s="157">
        <v>310</v>
      </c>
      <c r="G62" s="161"/>
      <c r="H62" s="158">
        <f>ROUND(E62/F62,2)</f>
        <v>16.690000000000001</v>
      </c>
    </row>
    <row r="63" spans="1:8" ht="13" x14ac:dyDescent="0.3">
      <c r="A63" s="157" t="s">
        <v>120</v>
      </c>
      <c r="B63" s="157" t="s">
        <v>121</v>
      </c>
      <c r="C63" s="157" t="s">
        <v>122</v>
      </c>
      <c r="D63" s="157">
        <v>50</v>
      </c>
      <c r="E63" s="157">
        <v>1166370.8700000001</v>
      </c>
      <c r="F63" s="157">
        <v>65780</v>
      </c>
      <c r="G63" s="159">
        <v>30058</v>
      </c>
      <c r="H63" s="158">
        <f>ROUND(E63/F63,2)</f>
        <v>17.73</v>
      </c>
    </row>
    <row r="64" spans="1:8" ht="13" x14ac:dyDescent="0.3">
      <c r="A64" s="157" t="s">
        <v>120</v>
      </c>
      <c r="B64" s="157" t="s">
        <v>121</v>
      </c>
      <c r="C64" s="157" t="s">
        <v>122</v>
      </c>
      <c r="D64" s="157">
        <v>75</v>
      </c>
      <c r="E64" s="157">
        <v>255178.56</v>
      </c>
      <c r="F64" s="157">
        <v>56611</v>
      </c>
      <c r="G64" s="160"/>
      <c r="H64" s="158">
        <f>ROUND(E64/F64,2)</f>
        <v>4.51</v>
      </c>
    </row>
    <row r="65" spans="1:8" ht="13" x14ac:dyDescent="0.3">
      <c r="A65" s="157" t="s">
        <v>120</v>
      </c>
      <c r="B65" s="157" t="s">
        <v>121</v>
      </c>
      <c r="C65" s="157" t="s">
        <v>122</v>
      </c>
      <c r="D65" s="157">
        <v>100</v>
      </c>
      <c r="E65" s="157">
        <v>7655.04</v>
      </c>
      <c r="F65" s="157">
        <v>180</v>
      </c>
      <c r="G65" s="161"/>
      <c r="H65" s="158">
        <f>ROUND(E65/F65,2)</f>
        <v>42.53</v>
      </c>
    </row>
    <row r="66" spans="1:8" ht="13" x14ac:dyDescent="0.3">
      <c r="A66" s="157" t="s">
        <v>123</v>
      </c>
      <c r="B66" s="157" t="s">
        <v>124</v>
      </c>
      <c r="C66" s="157" t="s">
        <v>125</v>
      </c>
      <c r="D66" s="157">
        <v>50</v>
      </c>
      <c r="E66" s="157">
        <v>7706.89</v>
      </c>
      <c r="F66" s="157">
        <v>453</v>
      </c>
      <c r="G66" s="159">
        <v>220</v>
      </c>
      <c r="H66" s="158">
        <f>ROUND(E66/F66,2)</f>
        <v>17.010000000000002</v>
      </c>
    </row>
    <row r="67" spans="1:8" ht="13" x14ac:dyDescent="0.3">
      <c r="A67" s="157" t="s">
        <v>123</v>
      </c>
      <c r="B67" s="157" t="s">
        <v>124</v>
      </c>
      <c r="C67" s="157" t="s">
        <v>125</v>
      </c>
      <c r="D67" s="157">
        <v>100</v>
      </c>
      <c r="E67" s="157">
        <v>15.75</v>
      </c>
      <c r="F67" s="157">
        <v>1</v>
      </c>
      <c r="G67" s="161"/>
      <c r="H67" s="158">
        <f>ROUND(E67/F67,2)</f>
        <v>15.75</v>
      </c>
    </row>
    <row r="68" spans="1:8" ht="13" x14ac:dyDescent="0.3">
      <c r="A68" s="157" t="s">
        <v>126</v>
      </c>
      <c r="B68" s="157" t="s">
        <v>127</v>
      </c>
      <c r="C68" s="157" t="s">
        <v>128</v>
      </c>
      <c r="D68" s="157">
        <v>50</v>
      </c>
      <c r="E68" s="157">
        <v>12895.39</v>
      </c>
      <c r="F68" s="157">
        <v>636</v>
      </c>
      <c r="G68" s="159">
        <v>266</v>
      </c>
      <c r="H68" s="158">
        <f>ROUND(E68/F68,2)</f>
        <v>20.28</v>
      </c>
    </row>
    <row r="69" spans="1:8" ht="13" x14ac:dyDescent="0.3">
      <c r="A69" s="157" t="s">
        <v>126</v>
      </c>
      <c r="B69" s="157" t="s">
        <v>127</v>
      </c>
      <c r="C69" s="157" t="s">
        <v>128</v>
      </c>
      <c r="D69" s="157">
        <v>75</v>
      </c>
      <c r="E69" s="157">
        <v>967.8</v>
      </c>
      <c r="F69" s="157">
        <v>99</v>
      </c>
      <c r="G69" s="160"/>
      <c r="H69" s="158">
        <f>ROUND(E69/F69,2)</f>
        <v>9.7799999999999994</v>
      </c>
    </row>
    <row r="70" spans="1:8" ht="13" x14ac:dyDescent="0.3">
      <c r="A70" s="157" t="s">
        <v>126</v>
      </c>
      <c r="B70" s="157" t="s">
        <v>127</v>
      </c>
      <c r="C70" s="157" t="s">
        <v>128</v>
      </c>
      <c r="D70" s="157">
        <v>100</v>
      </c>
      <c r="E70" s="157">
        <v>114.81</v>
      </c>
      <c r="F70" s="157">
        <v>7</v>
      </c>
      <c r="G70" s="161"/>
      <c r="H70" s="158">
        <f>ROUND(E70/F70,2)</f>
        <v>16.399999999999999</v>
      </c>
    </row>
    <row r="71" spans="1:8" ht="13" x14ac:dyDescent="0.3">
      <c r="A71" s="157" t="s">
        <v>129</v>
      </c>
      <c r="B71" s="157" t="s">
        <v>130</v>
      </c>
      <c r="C71" s="157" t="s">
        <v>131</v>
      </c>
      <c r="D71" s="157">
        <v>50</v>
      </c>
      <c r="E71" s="157">
        <v>171180.6</v>
      </c>
      <c r="F71" s="157">
        <v>9552</v>
      </c>
      <c r="G71" s="159">
        <v>7428</v>
      </c>
      <c r="H71" s="158">
        <f>ROUND(E71/F71,2)</f>
        <v>17.920000000000002</v>
      </c>
    </row>
    <row r="72" spans="1:8" ht="13" x14ac:dyDescent="0.3">
      <c r="A72" s="157" t="s">
        <v>129</v>
      </c>
      <c r="B72" s="157" t="s">
        <v>130</v>
      </c>
      <c r="C72" s="157" t="s">
        <v>131</v>
      </c>
      <c r="D72" s="157">
        <v>75</v>
      </c>
      <c r="E72" s="157">
        <v>85381.24</v>
      </c>
      <c r="F72" s="157">
        <v>22271</v>
      </c>
      <c r="G72" s="160"/>
      <c r="H72" s="158">
        <f>ROUND(E72/F72,2)</f>
        <v>3.83</v>
      </c>
    </row>
    <row r="73" spans="1:8" ht="13" x14ac:dyDescent="0.3">
      <c r="A73" s="157" t="s">
        <v>129</v>
      </c>
      <c r="B73" s="157" t="s">
        <v>130</v>
      </c>
      <c r="C73" s="157" t="s">
        <v>131</v>
      </c>
      <c r="D73" s="157">
        <v>100</v>
      </c>
      <c r="E73" s="157">
        <v>489.04</v>
      </c>
      <c r="F73" s="157">
        <v>8</v>
      </c>
      <c r="G73" s="161"/>
      <c r="H73" s="158">
        <f>ROUND(E73/F73,2)</f>
        <v>61.13</v>
      </c>
    </row>
    <row r="74" spans="1:8" ht="13" x14ac:dyDescent="0.3">
      <c r="A74" s="157" t="s">
        <v>132</v>
      </c>
      <c r="B74" s="157" t="s">
        <v>133</v>
      </c>
      <c r="C74" s="157" t="s">
        <v>134</v>
      </c>
      <c r="D74" s="157">
        <v>75</v>
      </c>
      <c r="E74" s="157">
        <v>129018</v>
      </c>
      <c r="F74" s="157">
        <v>27738</v>
      </c>
      <c r="G74" s="157">
        <v>8465</v>
      </c>
      <c r="H74" s="158">
        <f>ROUND(E74/F74,2)</f>
        <v>4.6500000000000004</v>
      </c>
    </row>
    <row r="75" spans="1:8" ht="13" x14ac:dyDescent="0.3">
      <c r="A75" s="157" t="s">
        <v>135</v>
      </c>
      <c r="B75" s="157" t="s">
        <v>136</v>
      </c>
      <c r="C75" s="157" t="s">
        <v>137</v>
      </c>
      <c r="D75" s="157">
        <v>75</v>
      </c>
      <c r="E75" s="157">
        <v>12768.85</v>
      </c>
      <c r="F75" s="157">
        <v>2883</v>
      </c>
      <c r="G75" s="157">
        <v>894</v>
      </c>
      <c r="H75" s="158">
        <f>ROUND(E75/F75,2)</f>
        <v>4.43</v>
      </c>
    </row>
    <row r="76" spans="1:8" ht="13" x14ac:dyDescent="0.3">
      <c r="A76" s="157" t="s">
        <v>138</v>
      </c>
      <c r="B76" s="157" t="s">
        <v>139</v>
      </c>
      <c r="C76" s="157" t="s">
        <v>140</v>
      </c>
      <c r="D76" s="157">
        <v>50</v>
      </c>
      <c r="E76" s="157">
        <v>974587.99</v>
      </c>
      <c r="F76" s="157">
        <v>55139</v>
      </c>
      <c r="G76" s="159">
        <v>14308</v>
      </c>
      <c r="H76" s="158">
        <f>ROUND(E76/F76,2)</f>
        <v>17.68</v>
      </c>
    </row>
    <row r="77" spans="1:8" ht="13" x14ac:dyDescent="0.3">
      <c r="A77" s="157" t="s">
        <v>138</v>
      </c>
      <c r="B77" s="157" t="s">
        <v>139</v>
      </c>
      <c r="C77" s="157" t="s">
        <v>140</v>
      </c>
      <c r="D77" s="157">
        <v>75</v>
      </c>
      <c r="E77" s="157">
        <v>23968.98</v>
      </c>
      <c r="F77" s="157">
        <v>3203</v>
      </c>
      <c r="G77" s="160"/>
      <c r="H77" s="158">
        <f>ROUND(E77/F77,2)</f>
        <v>7.48</v>
      </c>
    </row>
    <row r="78" spans="1:8" ht="13" x14ac:dyDescent="0.3">
      <c r="A78" s="157" t="s">
        <v>138</v>
      </c>
      <c r="B78" s="157" t="s">
        <v>139</v>
      </c>
      <c r="C78" s="157" t="s">
        <v>140</v>
      </c>
      <c r="D78" s="157">
        <v>100</v>
      </c>
      <c r="E78" s="157">
        <v>6959.76</v>
      </c>
      <c r="F78" s="157">
        <v>156</v>
      </c>
      <c r="G78" s="161"/>
      <c r="H78" s="158">
        <f>ROUND(E78/F78,2)</f>
        <v>44.61</v>
      </c>
    </row>
    <row r="79" spans="1:8" ht="13" x14ac:dyDescent="0.3">
      <c r="A79" s="157" t="s">
        <v>141</v>
      </c>
      <c r="B79" s="157" t="s">
        <v>142</v>
      </c>
      <c r="C79" s="157" t="s">
        <v>143</v>
      </c>
      <c r="D79" s="157">
        <v>75</v>
      </c>
      <c r="E79" s="157">
        <v>3073.69</v>
      </c>
      <c r="F79" s="157">
        <v>417</v>
      </c>
      <c r="G79" s="159">
        <v>117</v>
      </c>
      <c r="H79" s="158">
        <f>ROUND(E79/F79,2)</f>
        <v>7.37</v>
      </c>
    </row>
    <row r="80" spans="1:8" ht="13" x14ac:dyDescent="0.3">
      <c r="A80" s="157" t="s">
        <v>141</v>
      </c>
      <c r="B80" s="157" t="s">
        <v>142</v>
      </c>
      <c r="C80" s="157" t="s">
        <v>143</v>
      </c>
      <c r="D80" s="157">
        <v>100</v>
      </c>
      <c r="E80" s="157">
        <v>75.680000000000007</v>
      </c>
      <c r="F80" s="157">
        <v>8</v>
      </c>
      <c r="G80" s="161"/>
      <c r="H80" s="158">
        <f>ROUND(E80/F80,2)</f>
        <v>9.4600000000000009</v>
      </c>
    </row>
    <row r="81" spans="1:8" ht="13" x14ac:dyDescent="0.3">
      <c r="A81" s="157" t="s">
        <v>144</v>
      </c>
      <c r="B81" s="157" t="s">
        <v>145</v>
      </c>
      <c r="C81" s="157" t="s">
        <v>146</v>
      </c>
      <c r="D81" s="157">
        <v>100</v>
      </c>
      <c r="E81" s="157">
        <v>826628.3</v>
      </c>
      <c r="F81" s="157">
        <v>1869</v>
      </c>
      <c r="G81" s="157">
        <v>321</v>
      </c>
      <c r="H81" s="158">
        <f>ROUND(E81/F81,2)</f>
        <v>442.28</v>
      </c>
    </row>
    <row r="82" spans="1:8" ht="13" x14ac:dyDescent="0.3">
      <c r="A82" s="157" t="s">
        <v>147</v>
      </c>
      <c r="B82" s="157" t="s">
        <v>148</v>
      </c>
      <c r="C82" s="157" t="s">
        <v>146</v>
      </c>
      <c r="D82" s="157">
        <v>100</v>
      </c>
      <c r="E82" s="157">
        <v>826628.3</v>
      </c>
      <c r="F82" s="157">
        <v>1869</v>
      </c>
      <c r="G82" s="157">
        <v>321</v>
      </c>
      <c r="H82" s="158">
        <f>ROUND(E82/F82,2)</f>
        <v>442.28</v>
      </c>
    </row>
    <row r="83" spans="1:8" ht="78" x14ac:dyDescent="0.3">
      <c r="A83" s="6" t="s">
        <v>149</v>
      </c>
      <c r="B83" s="7" t="s">
        <v>150</v>
      </c>
      <c r="C83" s="7" t="s">
        <v>151</v>
      </c>
      <c r="D83" s="13" t="s">
        <v>152</v>
      </c>
      <c r="E83" s="14">
        <f>SUM(E84+E85)</f>
        <v>49898253.469999999</v>
      </c>
      <c r="F83" s="15">
        <f>SUM(F84+F85)</f>
        <v>109152</v>
      </c>
      <c r="G83" s="15">
        <v>22066</v>
      </c>
      <c r="H83" s="14">
        <f>ROUND(E83/F83,2)</f>
        <v>457.14</v>
      </c>
    </row>
    <row r="84" spans="1:8" ht="13" x14ac:dyDescent="0.3">
      <c r="A84" s="157" t="s">
        <v>149</v>
      </c>
      <c r="B84" s="157" t="s">
        <v>150</v>
      </c>
      <c r="C84" s="157" t="s">
        <v>151</v>
      </c>
      <c r="D84" s="157">
        <v>50</v>
      </c>
      <c r="E84" s="157">
        <v>131674.91</v>
      </c>
      <c r="F84" s="157">
        <v>8667</v>
      </c>
      <c r="G84" s="159">
        <v>22066</v>
      </c>
      <c r="H84" s="158">
        <f>ROUND(E84/F84,2)</f>
        <v>15.19</v>
      </c>
    </row>
    <row r="85" spans="1:8" ht="13" x14ac:dyDescent="0.3">
      <c r="A85" s="157" t="s">
        <v>149</v>
      </c>
      <c r="B85" s="157" t="s">
        <v>150</v>
      </c>
      <c r="C85" s="157" t="s">
        <v>151</v>
      </c>
      <c r="D85" s="157">
        <v>100</v>
      </c>
      <c r="E85" s="157">
        <v>49766578.560000002</v>
      </c>
      <c r="F85" s="157">
        <v>100485</v>
      </c>
      <c r="G85" s="161"/>
      <c r="H85" s="158">
        <f>ROUND(E85/F85,2)</f>
        <v>495.26</v>
      </c>
    </row>
    <row r="86" spans="1:8" ht="13" x14ac:dyDescent="0.3">
      <c r="A86" s="157" t="s">
        <v>153</v>
      </c>
      <c r="B86" s="157" t="s">
        <v>154</v>
      </c>
      <c r="C86" s="157" t="s">
        <v>155</v>
      </c>
      <c r="D86" s="157">
        <v>50</v>
      </c>
      <c r="E86" s="157">
        <v>1317.5</v>
      </c>
      <c r="F86" s="157">
        <v>100</v>
      </c>
      <c r="G86" s="159">
        <v>469</v>
      </c>
      <c r="H86" s="158">
        <f>ROUND(E86/F86,2)</f>
        <v>13.18</v>
      </c>
    </row>
    <row r="87" spans="1:8" ht="13" x14ac:dyDescent="0.3">
      <c r="A87" s="157" t="s">
        <v>153</v>
      </c>
      <c r="B87" s="157" t="s">
        <v>154</v>
      </c>
      <c r="C87" s="157" t="s">
        <v>155</v>
      </c>
      <c r="D87" s="157">
        <v>100</v>
      </c>
      <c r="E87" s="157">
        <v>230957.58</v>
      </c>
      <c r="F87" s="157">
        <v>2747</v>
      </c>
      <c r="G87" s="161"/>
      <c r="H87" s="158">
        <f>ROUND(E87/F87,2)</f>
        <v>84.08</v>
      </c>
    </row>
    <row r="88" spans="1:8" ht="13" x14ac:dyDescent="0.3">
      <c r="A88" s="157" t="s">
        <v>156</v>
      </c>
      <c r="B88" s="157" t="s">
        <v>157</v>
      </c>
      <c r="C88" s="157" t="s">
        <v>158</v>
      </c>
      <c r="D88" s="157">
        <v>50</v>
      </c>
      <c r="E88" s="157">
        <v>442.5</v>
      </c>
      <c r="F88" s="157">
        <v>32</v>
      </c>
      <c r="G88" s="159">
        <v>54</v>
      </c>
      <c r="H88" s="158">
        <f>ROUND(E88/F88,2)</f>
        <v>13.83</v>
      </c>
    </row>
    <row r="89" spans="1:8" ht="13" x14ac:dyDescent="0.3">
      <c r="A89" s="157" t="s">
        <v>156</v>
      </c>
      <c r="B89" s="157" t="s">
        <v>157</v>
      </c>
      <c r="C89" s="157" t="s">
        <v>158</v>
      </c>
      <c r="D89" s="157">
        <v>100</v>
      </c>
      <c r="E89" s="157">
        <v>4212.03</v>
      </c>
      <c r="F89" s="157">
        <v>57</v>
      </c>
      <c r="G89" s="161"/>
      <c r="H89" s="158">
        <f>ROUND(E89/F89,2)</f>
        <v>73.900000000000006</v>
      </c>
    </row>
    <row r="90" spans="1:8" ht="13" x14ac:dyDescent="0.3">
      <c r="A90" s="157" t="s">
        <v>159</v>
      </c>
      <c r="B90" s="157" t="s">
        <v>160</v>
      </c>
      <c r="C90" s="157" t="s">
        <v>161</v>
      </c>
      <c r="D90" s="157">
        <v>50</v>
      </c>
      <c r="E90" s="157">
        <v>92.35</v>
      </c>
      <c r="F90" s="157">
        <v>6</v>
      </c>
      <c r="G90" s="159">
        <v>56</v>
      </c>
      <c r="H90" s="158">
        <f>ROUND(E90/F90,2)</f>
        <v>15.39</v>
      </c>
    </row>
    <row r="91" spans="1:8" ht="13" x14ac:dyDescent="0.3">
      <c r="A91" s="157" t="s">
        <v>159</v>
      </c>
      <c r="B91" s="157" t="s">
        <v>160</v>
      </c>
      <c r="C91" s="157" t="s">
        <v>161</v>
      </c>
      <c r="D91" s="157">
        <v>100</v>
      </c>
      <c r="E91" s="157">
        <v>29384.91</v>
      </c>
      <c r="F91" s="157">
        <v>350</v>
      </c>
      <c r="G91" s="161"/>
      <c r="H91" s="158">
        <f>ROUND(E91/F91,2)</f>
        <v>83.96</v>
      </c>
    </row>
    <row r="92" spans="1:8" ht="13" x14ac:dyDescent="0.3">
      <c r="A92" s="157" t="s">
        <v>162</v>
      </c>
      <c r="B92" s="157" t="s">
        <v>163</v>
      </c>
      <c r="C92" s="157" t="s">
        <v>164</v>
      </c>
      <c r="D92" s="157">
        <v>50</v>
      </c>
      <c r="E92" s="157">
        <v>32.08</v>
      </c>
      <c r="F92" s="157">
        <v>4</v>
      </c>
      <c r="G92" s="159">
        <v>48</v>
      </c>
      <c r="H92" s="158">
        <f>ROUND(E92/F92,2)</f>
        <v>8.02</v>
      </c>
    </row>
    <row r="93" spans="1:8" ht="13" x14ac:dyDescent="0.3">
      <c r="A93" s="157" t="s">
        <v>162</v>
      </c>
      <c r="B93" s="157" t="s">
        <v>163</v>
      </c>
      <c r="C93" s="157" t="s">
        <v>164</v>
      </c>
      <c r="D93" s="157">
        <v>100</v>
      </c>
      <c r="E93" s="157">
        <v>8127.58</v>
      </c>
      <c r="F93" s="157">
        <v>237</v>
      </c>
      <c r="G93" s="161"/>
      <c r="H93" s="158">
        <f>ROUND(E93/F93,2)</f>
        <v>34.29</v>
      </c>
    </row>
    <row r="94" spans="1:8" ht="13" x14ac:dyDescent="0.3">
      <c r="A94" s="157" t="s">
        <v>165</v>
      </c>
      <c r="B94" s="157" t="s">
        <v>166</v>
      </c>
      <c r="C94" s="157" t="s">
        <v>167</v>
      </c>
      <c r="D94" s="157">
        <v>50</v>
      </c>
      <c r="E94" s="157">
        <v>71.010000000000005</v>
      </c>
      <c r="F94" s="157">
        <v>5</v>
      </c>
      <c r="G94" s="159">
        <v>14</v>
      </c>
      <c r="H94" s="158">
        <f>ROUND(E94/F94,2)</f>
        <v>14.2</v>
      </c>
    </row>
    <row r="95" spans="1:8" ht="13" x14ac:dyDescent="0.3">
      <c r="A95" s="157" t="s">
        <v>165</v>
      </c>
      <c r="B95" s="157" t="s">
        <v>166</v>
      </c>
      <c r="C95" s="157" t="s">
        <v>167</v>
      </c>
      <c r="D95" s="157">
        <v>100</v>
      </c>
      <c r="E95" s="157">
        <v>1293.67</v>
      </c>
      <c r="F95" s="157">
        <v>43</v>
      </c>
      <c r="G95" s="161"/>
      <c r="H95" s="158">
        <f>ROUND(E95/F95,2)</f>
        <v>30.09</v>
      </c>
    </row>
    <row r="96" spans="1:8" ht="13" x14ac:dyDescent="0.3">
      <c r="A96" s="157" t="s">
        <v>168</v>
      </c>
      <c r="B96" s="157" t="s">
        <v>169</v>
      </c>
      <c r="C96" s="157" t="s">
        <v>170</v>
      </c>
      <c r="D96" s="157">
        <v>50</v>
      </c>
      <c r="E96" s="157">
        <v>53.1</v>
      </c>
      <c r="F96" s="157">
        <v>5</v>
      </c>
      <c r="G96" s="159">
        <v>49</v>
      </c>
      <c r="H96" s="158">
        <f>ROUND(E96/F96,2)</f>
        <v>10.62</v>
      </c>
    </row>
    <row r="97" spans="1:8" ht="13" x14ac:dyDescent="0.3">
      <c r="A97" s="157" t="s">
        <v>168</v>
      </c>
      <c r="B97" s="157" t="s">
        <v>169</v>
      </c>
      <c r="C97" s="157" t="s">
        <v>170</v>
      </c>
      <c r="D97" s="157">
        <v>100</v>
      </c>
      <c r="E97" s="157">
        <v>42813.73</v>
      </c>
      <c r="F97" s="157">
        <v>417</v>
      </c>
      <c r="G97" s="161"/>
      <c r="H97" s="158">
        <f>ROUND(E97/F97,2)</f>
        <v>102.67</v>
      </c>
    </row>
    <row r="98" spans="1:8" ht="13" x14ac:dyDescent="0.3">
      <c r="A98" s="157" t="s">
        <v>171</v>
      </c>
      <c r="B98" s="157" t="s">
        <v>172</v>
      </c>
      <c r="C98" s="157" t="s">
        <v>173</v>
      </c>
      <c r="D98" s="157">
        <v>50</v>
      </c>
      <c r="E98" s="157">
        <v>35.159999999999997</v>
      </c>
      <c r="F98" s="157">
        <v>2</v>
      </c>
      <c r="G98" s="159">
        <v>31</v>
      </c>
      <c r="H98" s="158">
        <f>ROUND(E98/F98,2)</f>
        <v>17.579999999999998</v>
      </c>
    </row>
    <row r="99" spans="1:8" ht="13" x14ac:dyDescent="0.3">
      <c r="A99" s="157" t="s">
        <v>171</v>
      </c>
      <c r="B99" s="157" t="s">
        <v>172</v>
      </c>
      <c r="C99" s="157" t="s">
        <v>173</v>
      </c>
      <c r="D99" s="157">
        <v>100</v>
      </c>
      <c r="E99" s="157">
        <v>23196.32</v>
      </c>
      <c r="F99" s="157">
        <v>226</v>
      </c>
      <c r="G99" s="161"/>
      <c r="H99" s="158">
        <f>ROUND(E99/F99,2)</f>
        <v>102.64</v>
      </c>
    </row>
    <row r="100" spans="1:8" ht="13" x14ac:dyDescent="0.3">
      <c r="A100" s="157" t="s">
        <v>174</v>
      </c>
      <c r="B100" s="157" t="s">
        <v>175</v>
      </c>
      <c r="C100" s="157" t="s">
        <v>176</v>
      </c>
      <c r="D100" s="157">
        <v>50</v>
      </c>
      <c r="E100" s="157">
        <v>135.08000000000001</v>
      </c>
      <c r="F100" s="157">
        <v>10</v>
      </c>
      <c r="G100" s="159">
        <v>34</v>
      </c>
      <c r="H100" s="158">
        <f>ROUND(E100/F100,2)</f>
        <v>13.51</v>
      </c>
    </row>
    <row r="101" spans="1:8" ht="13" x14ac:dyDescent="0.3">
      <c r="A101" s="157" t="s">
        <v>174</v>
      </c>
      <c r="B101" s="157" t="s">
        <v>175</v>
      </c>
      <c r="C101" s="157" t="s">
        <v>176</v>
      </c>
      <c r="D101" s="157">
        <v>100</v>
      </c>
      <c r="E101" s="157">
        <v>8555.75</v>
      </c>
      <c r="F101" s="157">
        <v>127</v>
      </c>
      <c r="G101" s="161"/>
      <c r="H101" s="158">
        <f>ROUND(E101/F101,2)</f>
        <v>67.37</v>
      </c>
    </row>
    <row r="102" spans="1:8" ht="13" x14ac:dyDescent="0.3">
      <c r="A102" s="157" t="s">
        <v>177</v>
      </c>
      <c r="B102" s="157" t="s">
        <v>178</v>
      </c>
      <c r="C102" s="157" t="s">
        <v>179</v>
      </c>
      <c r="D102" s="157">
        <v>50</v>
      </c>
      <c r="E102" s="157">
        <v>100.34</v>
      </c>
      <c r="F102" s="157">
        <v>4</v>
      </c>
      <c r="G102" s="159">
        <v>24</v>
      </c>
      <c r="H102" s="158">
        <f>ROUND(E102/F102,2)</f>
        <v>25.09</v>
      </c>
    </row>
    <row r="103" spans="1:8" ht="13" x14ac:dyDescent="0.3">
      <c r="A103" s="157" t="s">
        <v>177</v>
      </c>
      <c r="B103" s="157" t="s">
        <v>178</v>
      </c>
      <c r="C103" s="157" t="s">
        <v>179</v>
      </c>
      <c r="D103" s="157">
        <v>100</v>
      </c>
      <c r="E103" s="157">
        <v>1802.32</v>
      </c>
      <c r="F103" s="157">
        <v>116</v>
      </c>
      <c r="G103" s="161"/>
      <c r="H103" s="158">
        <f>ROUND(E103/F103,2)</f>
        <v>15.54</v>
      </c>
    </row>
    <row r="104" spans="1:8" ht="13" x14ac:dyDescent="0.3">
      <c r="A104" s="157" t="s">
        <v>180</v>
      </c>
      <c r="B104" s="157" t="s">
        <v>181</v>
      </c>
      <c r="C104" s="157" t="s">
        <v>182</v>
      </c>
      <c r="D104" s="157">
        <v>50</v>
      </c>
      <c r="E104" s="157">
        <v>52.64</v>
      </c>
      <c r="F104" s="157">
        <v>5</v>
      </c>
      <c r="G104" s="159">
        <v>16</v>
      </c>
      <c r="H104" s="158">
        <f>ROUND(E104/F104,2)</f>
        <v>10.53</v>
      </c>
    </row>
    <row r="105" spans="1:8" ht="13" x14ac:dyDescent="0.3">
      <c r="A105" s="157" t="s">
        <v>180</v>
      </c>
      <c r="B105" s="157" t="s">
        <v>181</v>
      </c>
      <c r="C105" s="157" t="s">
        <v>182</v>
      </c>
      <c r="D105" s="157">
        <v>100</v>
      </c>
      <c r="E105" s="157">
        <v>1721.23</v>
      </c>
      <c r="F105" s="157">
        <v>58</v>
      </c>
      <c r="G105" s="161"/>
      <c r="H105" s="158">
        <f>ROUND(E105/F105,2)</f>
        <v>29.68</v>
      </c>
    </row>
    <row r="106" spans="1:8" ht="13" x14ac:dyDescent="0.3">
      <c r="A106" s="157" t="s">
        <v>183</v>
      </c>
      <c r="B106" s="157" t="s">
        <v>184</v>
      </c>
      <c r="C106" s="157" t="s">
        <v>185</v>
      </c>
      <c r="D106" s="157">
        <v>50</v>
      </c>
      <c r="E106" s="157">
        <v>31.68</v>
      </c>
      <c r="F106" s="157">
        <v>3</v>
      </c>
      <c r="G106" s="159">
        <v>85</v>
      </c>
      <c r="H106" s="158">
        <f>ROUND(E106/F106,2)</f>
        <v>10.56</v>
      </c>
    </row>
    <row r="107" spans="1:8" ht="13" x14ac:dyDescent="0.3">
      <c r="A107" s="157" t="s">
        <v>183</v>
      </c>
      <c r="B107" s="157" t="s">
        <v>184</v>
      </c>
      <c r="C107" s="157" t="s">
        <v>185</v>
      </c>
      <c r="D107" s="157">
        <v>100</v>
      </c>
      <c r="E107" s="157">
        <v>54382.41</v>
      </c>
      <c r="F107" s="157">
        <v>493</v>
      </c>
      <c r="G107" s="161"/>
      <c r="H107" s="158">
        <f>ROUND(E107/F107,2)</f>
        <v>110.31</v>
      </c>
    </row>
    <row r="108" spans="1:8" ht="13" x14ac:dyDescent="0.3">
      <c r="A108" s="157" t="s">
        <v>186</v>
      </c>
      <c r="B108" s="157" t="s">
        <v>187</v>
      </c>
      <c r="C108" s="157" t="s">
        <v>188</v>
      </c>
      <c r="D108" s="157">
        <v>50</v>
      </c>
      <c r="E108" s="157">
        <v>86.91</v>
      </c>
      <c r="F108" s="157">
        <v>7</v>
      </c>
      <c r="G108" s="159">
        <v>37</v>
      </c>
      <c r="H108" s="158">
        <f>ROUND(E108/F108,2)</f>
        <v>12.42</v>
      </c>
    </row>
    <row r="109" spans="1:8" ht="13" x14ac:dyDescent="0.3">
      <c r="A109" s="157" t="s">
        <v>186</v>
      </c>
      <c r="B109" s="157" t="s">
        <v>187</v>
      </c>
      <c r="C109" s="157" t="s">
        <v>188</v>
      </c>
      <c r="D109" s="157">
        <v>100</v>
      </c>
      <c r="E109" s="157">
        <v>27965.95</v>
      </c>
      <c r="F109" s="157">
        <v>201</v>
      </c>
      <c r="G109" s="161"/>
      <c r="H109" s="158">
        <f>ROUND(E109/F109,2)</f>
        <v>139.13</v>
      </c>
    </row>
    <row r="110" spans="1:8" ht="13" x14ac:dyDescent="0.3">
      <c r="A110" s="157" t="s">
        <v>189</v>
      </c>
      <c r="B110" s="157" t="s">
        <v>190</v>
      </c>
      <c r="C110" s="157" t="s">
        <v>191</v>
      </c>
      <c r="D110" s="157">
        <v>50</v>
      </c>
      <c r="E110" s="157">
        <v>86.09</v>
      </c>
      <c r="F110" s="157">
        <v>6</v>
      </c>
      <c r="G110" s="159">
        <v>18</v>
      </c>
      <c r="H110" s="158">
        <f>ROUND(E110/F110,2)</f>
        <v>14.35</v>
      </c>
    </row>
    <row r="111" spans="1:8" ht="13" x14ac:dyDescent="0.3">
      <c r="A111" s="157" t="s">
        <v>189</v>
      </c>
      <c r="B111" s="157" t="s">
        <v>190</v>
      </c>
      <c r="C111" s="157" t="s">
        <v>191</v>
      </c>
      <c r="D111" s="157">
        <v>100</v>
      </c>
      <c r="E111" s="157">
        <v>683.92</v>
      </c>
      <c r="F111" s="157">
        <v>57</v>
      </c>
      <c r="G111" s="161"/>
      <c r="H111" s="158">
        <f>ROUND(E111/F111,2)</f>
        <v>12</v>
      </c>
    </row>
    <row r="112" spans="1:8" ht="13" x14ac:dyDescent="0.3">
      <c r="A112" s="157" t="s">
        <v>192</v>
      </c>
      <c r="B112" s="157" t="s">
        <v>193</v>
      </c>
      <c r="C112" s="157" t="s">
        <v>194</v>
      </c>
      <c r="D112" s="157">
        <v>100</v>
      </c>
      <c r="E112" s="157">
        <v>10.79</v>
      </c>
      <c r="F112" s="157">
        <v>1</v>
      </c>
      <c r="G112" s="157">
        <v>1</v>
      </c>
      <c r="H112" s="158">
        <f>ROUND(E112/F112,2)</f>
        <v>10.79</v>
      </c>
    </row>
    <row r="113" spans="1:8" ht="13" x14ac:dyDescent="0.3">
      <c r="A113" s="157" t="s">
        <v>195</v>
      </c>
      <c r="B113" s="157" t="s">
        <v>196</v>
      </c>
      <c r="C113" s="157" t="s">
        <v>197</v>
      </c>
      <c r="D113" s="157">
        <v>50</v>
      </c>
      <c r="E113" s="157">
        <v>91.34</v>
      </c>
      <c r="F113" s="157">
        <v>10</v>
      </c>
      <c r="G113" s="159">
        <v>68</v>
      </c>
      <c r="H113" s="158">
        <f>ROUND(E113/F113,2)</f>
        <v>9.1300000000000008</v>
      </c>
    </row>
    <row r="114" spans="1:8" ht="13" x14ac:dyDescent="0.3">
      <c r="A114" s="157" t="s">
        <v>195</v>
      </c>
      <c r="B114" s="157" t="s">
        <v>196</v>
      </c>
      <c r="C114" s="157" t="s">
        <v>197</v>
      </c>
      <c r="D114" s="157">
        <v>100</v>
      </c>
      <c r="E114" s="157">
        <v>15877.73</v>
      </c>
      <c r="F114" s="157">
        <v>292</v>
      </c>
      <c r="G114" s="161"/>
      <c r="H114" s="158">
        <f>ROUND(E114/F114,2)</f>
        <v>54.38</v>
      </c>
    </row>
    <row r="115" spans="1:8" ht="13" x14ac:dyDescent="0.3">
      <c r="A115" s="157" t="s">
        <v>198</v>
      </c>
      <c r="B115" s="157" t="s">
        <v>199</v>
      </c>
      <c r="C115" s="157" t="s">
        <v>200</v>
      </c>
      <c r="D115" s="157">
        <v>50</v>
      </c>
      <c r="E115" s="157">
        <v>7.22</v>
      </c>
      <c r="F115" s="157">
        <v>1</v>
      </c>
      <c r="G115" s="159">
        <v>11</v>
      </c>
      <c r="H115" s="158">
        <f>ROUND(E115/F115,2)</f>
        <v>7.22</v>
      </c>
    </row>
    <row r="116" spans="1:8" ht="13" x14ac:dyDescent="0.3">
      <c r="A116" s="157" t="s">
        <v>198</v>
      </c>
      <c r="B116" s="157" t="s">
        <v>199</v>
      </c>
      <c r="C116" s="157" t="s">
        <v>200</v>
      </c>
      <c r="D116" s="157">
        <v>100</v>
      </c>
      <c r="E116" s="157">
        <v>10929.24</v>
      </c>
      <c r="F116" s="157">
        <v>72</v>
      </c>
      <c r="G116" s="161"/>
      <c r="H116" s="158">
        <f>ROUND(E116/F116,2)</f>
        <v>151.80000000000001</v>
      </c>
    </row>
    <row r="117" spans="1:8" ht="13" x14ac:dyDescent="0.3">
      <c r="A117" s="157" t="s">
        <v>201</v>
      </c>
      <c r="B117" s="157" t="s">
        <v>202</v>
      </c>
      <c r="C117" s="157" t="s">
        <v>203</v>
      </c>
      <c r="D117" s="157">
        <v>50</v>
      </c>
      <c r="E117" s="157">
        <v>22580.47</v>
      </c>
      <c r="F117" s="157">
        <v>1429</v>
      </c>
      <c r="G117" s="159">
        <v>3090</v>
      </c>
      <c r="H117" s="158">
        <f>ROUND(E117/F117,2)</f>
        <v>15.8</v>
      </c>
    </row>
    <row r="118" spans="1:8" ht="13" x14ac:dyDescent="0.3">
      <c r="A118" s="157" t="s">
        <v>201</v>
      </c>
      <c r="B118" s="157" t="s">
        <v>202</v>
      </c>
      <c r="C118" s="157" t="s">
        <v>203</v>
      </c>
      <c r="D118" s="157">
        <v>100</v>
      </c>
      <c r="E118" s="157">
        <v>4772003.46</v>
      </c>
      <c r="F118" s="157">
        <v>14105</v>
      </c>
      <c r="G118" s="161"/>
      <c r="H118" s="158">
        <f>ROUND(E118/F118,2)</f>
        <v>338.32</v>
      </c>
    </row>
    <row r="119" spans="1:8" ht="13" x14ac:dyDescent="0.3">
      <c r="A119" s="157" t="s">
        <v>204</v>
      </c>
      <c r="B119" s="157" t="s">
        <v>205</v>
      </c>
      <c r="C119" s="157" t="s">
        <v>206</v>
      </c>
      <c r="D119" s="157">
        <v>50</v>
      </c>
      <c r="E119" s="157">
        <v>266.31</v>
      </c>
      <c r="F119" s="157">
        <v>24</v>
      </c>
      <c r="G119" s="159">
        <v>139</v>
      </c>
      <c r="H119" s="158">
        <f>ROUND(E119/F119,2)</f>
        <v>11.1</v>
      </c>
    </row>
    <row r="120" spans="1:8" ht="13" x14ac:dyDescent="0.3">
      <c r="A120" s="157" t="s">
        <v>204</v>
      </c>
      <c r="B120" s="157" t="s">
        <v>205</v>
      </c>
      <c r="C120" s="157" t="s">
        <v>206</v>
      </c>
      <c r="D120" s="157">
        <v>100</v>
      </c>
      <c r="E120" s="157">
        <v>21909.57</v>
      </c>
      <c r="F120" s="157">
        <v>727</v>
      </c>
      <c r="G120" s="161"/>
      <c r="H120" s="158">
        <f>ROUND(E120/F120,2)</f>
        <v>30.14</v>
      </c>
    </row>
    <row r="121" spans="1:8" ht="13" x14ac:dyDescent="0.3">
      <c r="A121" s="157" t="s">
        <v>207</v>
      </c>
      <c r="B121" s="157" t="s">
        <v>208</v>
      </c>
      <c r="C121" s="157" t="s">
        <v>209</v>
      </c>
      <c r="D121" s="157">
        <v>50</v>
      </c>
      <c r="E121" s="157">
        <v>2819.42</v>
      </c>
      <c r="F121" s="157">
        <v>182</v>
      </c>
      <c r="G121" s="159">
        <v>531</v>
      </c>
      <c r="H121" s="158">
        <f>ROUND(E121/F121,2)</f>
        <v>15.49</v>
      </c>
    </row>
    <row r="122" spans="1:8" ht="13" x14ac:dyDescent="0.3">
      <c r="A122" s="157" t="s">
        <v>207</v>
      </c>
      <c r="B122" s="157" t="s">
        <v>208</v>
      </c>
      <c r="C122" s="157" t="s">
        <v>209</v>
      </c>
      <c r="D122" s="157">
        <v>100</v>
      </c>
      <c r="E122" s="157">
        <v>395022.12</v>
      </c>
      <c r="F122" s="157">
        <v>2263</v>
      </c>
      <c r="G122" s="161"/>
      <c r="H122" s="158">
        <f>ROUND(E122/F122,2)</f>
        <v>174.56</v>
      </c>
    </row>
    <row r="123" spans="1:8" ht="13" x14ac:dyDescent="0.3">
      <c r="A123" s="157" t="s">
        <v>210</v>
      </c>
      <c r="B123" s="157" t="s">
        <v>211</v>
      </c>
      <c r="C123" s="157" t="s">
        <v>212</v>
      </c>
      <c r="D123" s="157">
        <v>50</v>
      </c>
      <c r="E123" s="157">
        <v>48.38</v>
      </c>
      <c r="F123" s="157">
        <v>4</v>
      </c>
      <c r="G123" s="159">
        <v>55</v>
      </c>
      <c r="H123" s="158">
        <f>ROUND(E123/F123,2)</f>
        <v>12.1</v>
      </c>
    </row>
    <row r="124" spans="1:8" ht="13" x14ac:dyDescent="0.3">
      <c r="A124" s="157" t="s">
        <v>210</v>
      </c>
      <c r="B124" s="157" t="s">
        <v>211</v>
      </c>
      <c r="C124" s="157" t="s">
        <v>212</v>
      </c>
      <c r="D124" s="157">
        <v>100</v>
      </c>
      <c r="E124" s="157">
        <v>291683.86</v>
      </c>
      <c r="F124" s="157">
        <v>206</v>
      </c>
      <c r="G124" s="161"/>
      <c r="H124" s="158">
        <f>ROUND(E124/F124,2)</f>
        <v>1415.94</v>
      </c>
    </row>
    <row r="125" spans="1:8" ht="13" x14ac:dyDescent="0.3">
      <c r="A125" s="157" t="s">
        <v>213</v>
      </c>
      <c r="B125" s="157" t="s">
        <v>214</v>
      </c>
      <c r="C125" s="157" t="s">
        <v>215</v>
      </c>
      <c r="D125" s="157">
        <v>50</v>
      </c>
      <c r="E125" s="157">
        <v>6035.18</v>
      </c>
      <c r="F125" s="157">
        <v>404</v>
      </c>
      <c r="G125" s="159">
        <v>877</v>
      </c>
      <c r="H125" s="158">
        <f>ROUND(E125/F125,2)</f>
        <v>14.94</v>
      </c>
    </row>
    <row r="126" spans="1:8" ht="13" x14ac:dyDescent="0.3">
      <c r="A126" s="157" t="s">
        <v>213</v>
      </c>
      <c r="B126" s="157" t="s">
        <v>214</v>
      </c>
      <c r="C126" s="157" t="s">
        <v>215</v>
      </c>
      <c r="D126" s="157">
        <v>100</v>
      </c>
      <c r="E126" s="157">
        <v>1587527.03</v>
      </c>
      <c r="F126" s="157">
        <v>3323</v>
      </c>
      <c r="G126" s="161"/>
      <c r="H126" s="158">
        <f>ROUND(E126/F126,2)</f>
        <v>477.74</v>
      </c>
    </row>
    <row r="127" spans="1:8" ht="13" x14ac:dyDescent="0.3">
      <c r="A127" s="157" t="s">
        <v>216</v>
      </c>
      <c r="B127" s="157" t="s">
        <v>217</v>
      </c>
      <c r="C127" s="157" t="s">
        <v>218</v>
      </c>
      <c r="D127" s="157">
        <v>50</v>
      </c>
      <c r="E127" s="157">
        <v>1202.18</v>
      </c>
      <c r="F127" s="157">
        <v>89</v>
      </c>
      <c r="G127" s="159">
        <v>254</v>
      </c>
      <c r="H127" s="158">
        <f>ROUND(E127/F127,2)</f>
        <v>13.51</v>
      </c>
    </row>
    <row r="128" spans="1:8" ht="13" x14ac:dyDescent="0.3">
      <c r="A128" s="157" t="s">
        <v>216</v>
      </c>
      <c r="B128" s="157" t="s">
        <v>217</v>
      </c>
      <c r="C128" s="157" t="s">
        <v>218</v>
      </c>
      <c r="D128" s="157">
        <v>100</v>
      </c>
      <c r="E128" s="157">
        <v>358181.69</v>
      </c>
      <c r="F128" s="157">
        <v>1003</v>
      </c>
      <c r="G128" s="161"/>
      <c r="H128" s="158">
        <f>ROUND(E128/F128,2)</f>
        <v>357.11</v>
      </c>
    </row>
    <row r="129" spans="1:8" ht="13" x14ac:dyDescent="0.3">
      <c r="A129" s="157" t="s">
        <v>219</v>
      </c>
      <c r="B129" s="157" t="s">
        <v>220</v>
      </c>
      <c r="C129" s="157" t="s">
        <v>221</v>
      </c>
      <c r="D129" s="157">
        <v>50</v>
      </c>
      <c r="E129" s="157">
        <v>9196.9500000000007</v>
      </c>
      <c r="F129" s="157">
        <v>523</v>
      </c>
      <c r="G129" s="159">
        <v>760</v>
      </c>
      <c r="H129" s="158">
        <f>ROUND(E129/F129,2)</f>
        <v>17.579999999999998</v>
      </c>
    </row>
    <row r="130" spans="1:8" ht="13" x14ac:dyDescent="0.3">
      <c r="A130" s="157" t="s">
        <v>219</v>
      </c>
      <c r="B130" s="157" t="s">
        <v>220</v>
      </c>
      <c r="C130" s="157" t="s">
        <v>221</v>
      </c>
      <c r="D130" s="157">
        <v>100</v>
      </c>
      <c r="E130" s="157">
        <v>1345129.81</v>
      </c>
      <c r="F130" s="157">
        <v>2818</v>
      </c>
      <c r="G130" s="161"/>
      <c r="H130" s="158">
        <f>ROUND(E130/F130,2)</f>
        <v>477.33</v>
      </c>
    </row>
    <row r="131" spans="1:8" ht="13" x14ac:dyDescent="0.3">
      <c r="A131" s="157" t="s">
        <v>222</v>
      </c>
      <c r="B131" s="157" t="s">
        <v>223</v>
      </c>
      <c r="C131" s="157" t="s">
        <v>224</v>
      </c>
      <c r="D131" s="157">
        <v>50</v>
      </c>
      <c r="E131" s="157">
        <v>924.27</v>
      </c>
      <c r="F131" s="157">
        <v>48</v>
      </c>
      <c r="G131" s="159">
        <v>72</v>
      </c>
      <c r="H131" s="158">
        <f>ROUND(E131/F131,2)</f>
        <v>19.260000000000002</v>
      </c>
    </row>
    <row r="132" spans="1:8" ht="13" x14ac:dyDescent="0.3">
      <c r="A132" s="157" t="s">
        <v>222</v>
      </c>
      <c r="B132" s="157" t="s">
        <v>223</v>
      </c>
      <c r="C132" s="157" t="s">
        <v>224</v>
      </c>
      <c r="D132" s="157">
        <v>100</v>
      </c>
      <c r="E132" s="157">
        <v>15251.73</v>
      </c>
      <c r="F132" s="157">
        <v>380</v>
      </c>
      <c r="G132" s="161"/>
      <c r="H132" s="158">
        <f>ROUND(E132/F132,2)</f>
        <v>40.14</v>
      </c>
    </row>
    <row r="133" spans="1:8" ht="13" x14ac:dyDescent="0.3">
      <c r="A133" s="157" t="s">
        <v>225</v>
      </c>
      <c r="B133" s="157" t="s">
        <v>226</v>
      </c>
      <c r="C133" s="157" t="s">
        <v>227</v>
      </c>
      <c r="D133" s="157">
        <v>50</v>
      </c>
      <c r="E133" s="157">
        <v>389.16</v>
      </c>
      <c r="F133" s="157">
        <v>38</v>
      </c>
      <c r="G133" s="159">
        <v>193</v>
      </c>
      <c r="H133" s="158">
        <f>ROUND(E133/F133,2)</f>
        <v>10.24</v>
      </c>
    </row>
    <row r="134" spans="1:8" ht="13" x14ac:dyDescent="0.3">
      <c r="A134" s="157" t="s">
        <v>225</v>
      </c>
      <c r="B134" s="157" t="s">
        <v>226</v>
      </c>
      <c r="C134" s="157" t="s">
        <v>227</v>
      </c>
      <c r="D134" s="157">
        <v>100</v>
      </c>
      <c r="E134" s="157">
        <v>439773.06</v>
      </c>
      <c r="F134" s="157">
        <v>890</v>
      </c>
      <c r="G134" s="161"/>
      <c r="H134" s="158">
        <f>ROUND(E134/F134,2)</f>
        <v>494.13</v>
      </c>
    </row>
    <row r="135" spans="1:8" ht="13" x14ac:dyDescent="0.3">
      <c r="A135" s="157" t="s">
        <v>228</v>
      </c>
      <c r="B135" s="157" t="s">
        <v>229</v>
      </c>
      <c r="C135" s="157" t="s">
        <v>230</v>
      </c>
      <c r="D135" s="157">
        <v>50</v>
      </c>
      <c r="E135" s="157">
        <v>9.26</v>
      </c>
      <c r="F135" s="157">
        <v>1</v>
      </c>
      <c r="G135" s="159">
        <v>21</v>
      </c>
      <c r="H135" s="158">
        <f>ROUND(E135/F135,2)</f>
        <v>9.26</v>
      </c>
    </row>
    <row r="136" spans="1:8" ht="13" x14ac:dyDescent="0.3">
      <c r="A136" s="157" t="s">
        <v>228</v>
      </c>
      <c r="B136" s="157" t="s">
        <v>229</v>
      </c>
      <c r="C136" s="157" t="s">
        <v>230</v>
      </c>
      <c r="D136" s="157">
        <v>100</v>
      </c>
      <c r="E136" s="157">
        <v>3679.84</v>
      </c>
      <c r="F136" s="157">
        <v>57</v>
      </c>
      <c r="G136" s="161"/>
      <c r="H136" s="158">
        <f>ROUND(E136/F136,2)</f>
        <v>64.56</v>
      </c>
    </row>
    <row r="137" spans="1:8" ht="13" x14ac:dyDescent="0.3">
      <c r="A137" s="157" t="s">
        <v>231</v>
      </c>
      <c r="B137" s="157" t="s">
        <v>232</v>
      </c>
      <c r="C137" s="157" t="s">
        <v>233</v>
      </c>
      <c r="D137" s="157">
        <v>50</v>
      </c>
      <c r="E137" s="157">
        <v>180.97</v>
      </c>
      <c r="F137" s="157">
        <v>16</v>
      </c>
      <c r="G137" s="159">
        <v>44</v>
      </c>
      <c r="H137" s="158">
        <f>ROUND(E137/F137,2)</f>
        <v>11.31</v>
      </c>
    </row>
    <row r="138" spans="1:8" ht="13" x14ac:dyDescent="0.3">
      <c r="A138" s="157" t="s">
        <v>231</v>
      </c>
      <c r="B138" s="157" t="s">
        <v>232</v>
      </c>
      <c r="C138" s="157" t="s">
        <v>233</v>
      </c>
      <c r="D138" s="157">
        <v>100</v>
      </c>
      <c r="E138" s="157">
        <v>4279.6899999999996</v>
      </c>
      <c r="F138" s="157">
        <v>110</v>
      </c>
      <c r="G138" s="161"/>
      <c r="H138" s="158">
        <f>ROUND(E138/F138,2)</f>
        <v>38.909999999999997</v>
      </c>
    </row>
    <row r="139" spans="1:8" ht="13" x14ac:dyDescent="0.3">
      <c r="A139" s="157" t="s">
        <v>234</v>
      </c>
      <c r="B139" s="157" t="s">
        <v>235</v>
      </c>
      <c r="C139" s="157" t="s">
        <v>236</v>
      </c>
      <c r="D139" s="157">
        <v>50</v>
      </c>
      <c r="E139" s="157">
        <v>1483.19</v>
      </c>
      <c r="F139" s="157">
        <v>96</v>
      </c>
      <c r="G139" s="159">
        <v>445</v>
      </c>
      <c r="H139" s="158">
        <f>ROUND(E139/F139,2)</f>
        <v>15.45</v>
      </c>
    </row>
    <row r="140" spans="1:8" ht="13" x14ac:dyDescent="0.3">
      <c r="A140" s="157" t="s">
        <v>234</v>
      </c>
      <c r="B140" s="157" t="s">
        <v>235</v>
      </c>
      <c r="C140" s="157" t="s">
        <v>236</v>
      </c>
      <c r="D140" s="157">
        <v>100</v>
      </c>
      <c r="E140" s="157">
        <v>305012.08</v>
      </c>
      <c r="F140" s="157">
        <v>2252</v>
      </c>
      <c r="G140" s="161"/>
      <c r="H140" s="158">
        <f>ROUND(E140/F140,2)</f>
        <v>135.44</v>
      </c>
    </row>
    <row r="141" spans="1:8" ht="13" x14ac:dyDescent="0.3">
      <c r="A141" s="157" t="s">
        <v>237</v>
      </c>
      <c r="B141" s="157" t="s">
        <v>238</v>
      </c>
      <c r="C141" s="157" t="s">
        <v>239</v>
      </c>
      <c r="D141" s="157">
        <v>50</v>
      </c>
      <c r="E141" s="157">
        <v>25.2</v>
      </c>
      <c r="F141" s="157">
        <v>4</v>
      </c>
      <c r="G141" s="159">
        <v>21</v>
      </c>
      <c r="H141" s="158">
        <f>ROUND(E141/F141,2)</f>
        <v>6.3</v>
      </c>
    </row>
    <row r="142" spans="1:8" ht="13" x14ac:dyDescent="0.3">
      <c r="A142" s="157" t="s">
        <v>237</v>
      </c>
      <c r="B142" s="157" t="s">
        <v>238</v>
      </c>
      <c r="C142" s="157" t="s">
        <v>239</v>
      </c>
      <c r="D142" s="157">
        <v>100</v>
      </c>
      <c r="E142" s="157">
        <v>4552.9799999999996</v>
      </c>
      <c r="F142" s="157">
        <v>76</v>
      </c>
      <c r="G142" s="161"/>
      <c r="H142" s="158">
        <f>ROUND(E142/F142,2)</f>
        <v>59.91</v>
      </c>
    </row>
    <row r="143" spans="1:8" ht="13" x14ac:dyDescent="0.3">
      <c r="A143" s="157" t="s">
        <v>240</v>
      </c>
      <c r="B143" s="157" t="s">
        <v>241</v>
      </c>
      <c r="C143" s="157" t="s">
        <v>242</v>
      </c>
      <c r="D143" s="157">
        <v>50</v>
      </c>
      <c r="E143" s="157">
        <v>4429.3500000000004</v>
      </c>
      <c r="F143" s="157">
        <v>350</v>
      </c>
      <c r="G143" s="159">
        <v>1373</v>
      </c>
      <c r="H143" s="158">
        <f>ROUND(E143/F143,2)</f>
        <v>12.66</v>
      </c>
    </row>
    <row r="144" spans="1:8" ht="13" x14ac:dyDescent="0.3">
      <c r="A144" s="157" t="s">
        <v>240</v>
      </c>
      <c r="B144" s="157" t="s">
        <v>241</v>
      </c>
      <c r="C144" s="157" t="s">
        <v>242</v>
      </c>
      <c r="D144" s="157">
        <v>100</v>
      </c>
      <c r="E144" s="157">
        <v>4198388.54</v>
      </c>
      <c r="F144" s="157">
        <v>7719</v>
      </c>
      <c r="G144" s="161"/>
      <c r="H144" s="158">
        <f>ROUND(E144/F144,2)</f>
        <v>543.9</v>
      </c>
    </row>
    <row r="145" spans="1:8" ht="13" x14ac:dyDescent="0.3">
      <c r="A145" s="157" t="s">
        <v>243</v>
      </c>
      <c r="B145" s="157" t="s">
        <v>244</v>
      </c>
      <c r="C145" s="157" t="s">
        <v>245</v>
      </c>
      <c r="D145" s="157">
        <v>100</v>
      </c>
      <c r="E145" s="157">
        <v>758.67</v>
      </c>
      <c r="F145" s="157">
        <v>36</v>
      </c>
      <c r="G145" s="157">
        <v>4</v>
      </c>
      <c r="H145" s="158">
        <f>ROUND(E145/F145,2)</f>
        <v>21.07</v>
      </c>
    </row>
    <row r="146" spans="1:8" ht="13" x14ac:dyDescent="0.3">
      <c r="A146" s="157" t="s">
        <v>246</v>
      </c>
      <c r="B146" s="157" t="s">
        <v>247</v>
      </c>
      <c r="C146" s="157" t="s">
        <v>248</v>
      </c>
      <c r="D146" s="157">
        <v>50</v>
      </c>
      <c r="E146" s="157">
        <v>9.1199999999999992</v>
      </c>
      <c r="F146" s="157">
        <v>1</v>
      </c>
      <c r="G146" s="159">
        <v>27</v>
      </c>
      <c r="H146" s="158">
        <f>ROUND(E146/F146,2)</f>
        <v>9.1199999999999992</v>
      </c>
    </row>
    <row r="147" spans="1:8" ht="13" x14ac:dyDescent="0.3">
      <c r="A147" s="157" t="s">
        <v>246</v>
      </c>
      <c r="B147" s="157" t="s">
        <v>247</v>
      </c>
      <c r="C147" s="157" t="s">
        <v>248</v>
      </c>
      <c r="D147" s="157">
        <v>100</v>
      </c>
      <c r="E147" s="157">
        <v>13092.46</v>
      </c>
      <c r="F147" s="157">
        <v>80</v>
      </c>
      <c r="G147" s="161"/>
      <c r="H147" s="158">
        <f>ROUND(E147/F147,2)</f>
        <v>163.66</v>
      </c>
    </row>
    <row r="148" spans="1:8" ht="13" x14ac:dyDescent="0.3">
      <c r="A148" s="157" t="s">
        <v>249</v>
      </c>
      <c r="B148" s="157" t="s">
        <v>250</v>
      </c>
      <c r="C148" s="157" t="s">
        <v>251</v>
      </c>
      <c r="D148" s="157">
        <v>50</v>
      </c>
      <c r="E148" s="157">
        <v>351.08</v>
      </c>
      <c r="F148" s="157">
        <v>29</v>
      </c>
      <c r="G148" s="159">
        <v>101</v>
      </c>
      <c r="H148" s="158">
        <f>ROUND(E148/F148,2)</f>
        <v>12.11</v>
      </c>
    </row>
    <row r="149" spans="1:8" ht="13" x14ac:dyDescent="0.3">
      <c r="A149" s="157" t="s">
        <v>249</v>
      </c>
      <c r="B149" s="157" t="s">
        <v>250</v>
      </c>
      <c r="C149" s="157" t="s">
        <v>251</v>
      </c>
      <c r="D149" s="157">
        <v>100</v>
      </c>
      <c r="E149" s="157">
        <v>67863.31</v>
      </c>
      <c r="F149" s="157">
        <v>611</v>
      </c>
      <c r="G149" s="161"/>
      <c r="H149" s="158">
        <f>ROUND(E149/F149,2)</f>
        <v>111.07</v>
      </c>
    </row>
    <row r="150" spans="1:8" ht="13" x14ac:dyDescent="0.3">
      <c r="A150" s="157" t="s">
        <v>252</v>
      </c>
      <c r="B150" s="157" t="s">
        <v>253</v>
      </c>
      <c r="C150" s="157" t="s">
        <v>254</v>
      </c>
      <c r="D150" s="157">
        <v>50</v>
      </c>
      <c r="E150" s="157">
        <v>16.760000000000002</v>
      </c>
      <c r="F150" s="157">
        <v>2</v>
      </c>
      <c r="G150" s="159">
        <v>4</v>
      </c>
      <c r="H150" s="158">
        <f>ROUND(E150/F150,2)</f>
        <v>8.3800000000000008</v>
      </c>
    </row>
    <row r="151" spans="1:8" ht="13" x14ac:dyDescent="0.3">
      <c r="A151" s="157" t="s">
        <v>252</v>
      </c>
      <c r="B151" s="157" t="s">
        <v>253</v>
      </c>
      <c r="C151" s="157" t="s">
        <v>254</v>
      </c>
      <c r="D151" s="157">
        <v>100</v>
      </c>
      <c r="E151" s="157">
        <v>269.95999999999998</v>
      </c>
      <c r="F151" s="157">
        <v>15</v>
      </c>
      <c r="G151" s="161"/>
      <c r="H151" s="158">
        <f>ROUND(E151/F151,2)</f>
        <v>18</v>
      </c>
    </row>
    <row r="152" spans="1:8" ht="13" x14ac:dyDescent="0.3">
      <c r="A152" s="157" t="s">
        <v>255</v>
      </c>
      <c r="B152" s="157" t="s">
        <v>256</v>
      </c>
      <c r="C152" s="157" t="s">
        <v>257</v>
      </c>
      <c r="D152" s="157">
        <v>50</v>
      </c>
      <c r="E152" s="157">
        <v>3985.58</v>
      </c>
      <c r="F152" s="157">
        <v>315</v>
      </c>
      <c r="G152" s="159">
        <v>1235</v>
      </c>
      <c r="H152" s="158">
        <f>ROUND(E152/F152,2)</f>
        <v>12.65</v>
      </c>
    </row>
    <row r="153" spans="1:8" ht="13" x14ac:dyDescent="0.3">
      <c r="A153" s="157" t="s">
        <v>255</v>
      </c>
      <c r="B153" s="157" t="s">
        <v>256</v>
      </c>
      <c r="C153" s="157" t="s">
        <v>257</v>
      </c>
      <c r="D153" s="157">
        <v>100</v>
      </c>
      <c r="E153" s="157">
        <v>4110937.12</v>
      </c>
      <c r="F153" s="157">
        <v>6864</v>
      </c>
      <c r="G153" s="161"/>
      <c r="H153" s="158">
        <f>ROUND(E153/F153,2)</f>
        <v>598.91</v>
      </c>
    </row>
    <row r="154" spans="1:8" ht="13" x14ac:dyDescent="0.3">
      <c r="A154" s="157" t="s">
        <v>258</v>
      </c>
      <c r="B154" s="157" t="s">
        <v>259</v>
      </c>
      <c r="C154" s="157" t="s">
        <v>260</v>
      </c>
      <c r="D154" s="157">
        <v>100</v>
      </c>
      <c r="E154" s="157">
        <v>1165.4000000000001</v>
      </c>
      <c r="F154" s="157">
        <v>24</v>
      </c>
      <c r="G154" s="157">
        <v>3</v>
      </c>
      <c r="H154" s="158">
        <f>ROUND(E154/F154,2)</f>
        <v>48.56</v>
      </c>
    </row>
    <row r="155" spans="1:8" ht="13" x14ac:dyDescent="0.3">
      <c r="A155" s="157" t="s">
        <v>261</v>
      </c>
      <c r="B155" s="157" t="s">
        <v>262</v>
      </c>
      <c r="C155" s="157" t="s">
        <v>263</v>
      </c>
      <c r="D155" s="157">
        <v>50</v>
      </c>
      <c r="E155" s="157">
        <v>41.79</v>
      </c>
      <c r="F155" s="157">
        <v>2</v>
      </c>
      <c r="G155" s="159">
        <v>12</v>
      </c>
      <c r="H155" s="158">
        <f>ROUND(E155/F155,2)</f>
        <v>20.9</v>
      </c>
    </row>
    <row r="156" spans="1:8" ht="13" x14ac:dyDescent="0.3">
      <c r="A156" s="157" t="s">
        <v>261</v>
      </c>
      <c r="B156" s="157" t="s">
        <v>262</v>
      </c>
      <c r="C156" s="157" t="s">
        <v>263</v>
      </c>
      <c r="D156" s="157">
        <v>100</v>
      </c>
      <c r="E156" s="157">
        <v>3616.43</v>
      </c>
      <c r="F156" s="157">
        <v>62</v>
      </c>
      <c r="G156" s="161"/>
      <c r="H156" s="158">
        <f>ROUND(E156/F156,2)</f>
        <v>58.33</v>
      </c>
    </row>
    <row r="157" spans="1:8" ht="13" x14ac:dyDescent="0.3">
      <c r="A157" s="157" t="s">
        <v>264</v>
      </c>
      <c r="B157" s="157" t="s">
        <v>265</v>
      </c>
      <c r="C157" s="157" t="s">
        <v>266</v>
      </c>
      <c r="D157" s="157">
        <v>50</v>
      </c>
      <c r="E157" s="157">
        <v>25.02</v>
      </c>
      <c r="F157" s="157">
        <v>1</v>
      </c>
      <c r="G157" s="159">
        <v>8</v>
      </c>
      <c r="H157" s="158">
        <f>ROUND(E157/F157,2)</f>
        <v>25.02</v>
      </c>
    </row>
    <row r="158" spans="1:8" ht="13" x14ac:dyDescent="0.3">
      <c r="A158" s="157" t="s">
        <v>264</v>
      </c>
      <c r="B158" s="157" t="s">
        <v>265</v>
      </c>
      <c r="C158" s="157" t="s">
        <v>266</v>
      </c>
      <c r="D158" s="157">
        <v>100</v>
      </c>
      <c r="E158" s="157">
        <v>685.19</v>
      </c>
      <c r="F158" s="157">
        <v>27</v>
      </c>
      <c r="G158" s="161"/>
      <c r="H158" s="158">
        <f>ROUND(E158/F158,2)</f>
        <v>25.38</v>
      </c>
    </row>
    <row r="159" spans="1:8" ht="13" x14ac:dyDescent="0.3">
      <c r="A159" s="157" t="s">
        <v>267</v>
      </c>
      <c r="B159" s="157" t="s">
        <v>268</v>
      </c>
      <c r="C159" s="157" t="s">
        <v>269</v>
      </c>
      <c r="D159" s="157">
        <v>50</v>
      </c>
      <c r="E159" s="157">
        <v>965.42</v>
      </c>
      <c r="F159" s="157">
        <v>58</v>
      </c>
      <c r="G159" s="159">
        <v>65</v>
      </c>
      <c r="H159" s="158">
        <f>ROUND(E159/F159,2)</f>
        <v>16.649999999999999</v>
      </c>
    </row>
    <row r="160" spans="1:8" ht="13" x14ac:dyDescent="0.3">
      <c r="A160" s="157" t="s">
        <v>267</v>
      </c>
      <c r="B160" s="157" t="s">
        <v>268</v>
      </c>
      <c r="C160" s="157" t="s">
        <v>269</v>
      </c>
      <c r="D160" s="157">
        <v>100</v>
      </c>
      <c r="E160" s="157">
        <v>13866.47</v>
      </c>
      <c r="F160" s="157">
        <v>309</v>
      </c>
      <c r="G160" s="161"/>
      <c r="H160" s="158">
        <f>ROUND(E160/F160,2)</f>
        <v>44.88</v>
      </c>
    </row>
    <row r="161" spans="1:8" ht="13" x14ac:dyDescent="0.3">
      <c r="A161" s="157" t="s">
        <v>270</v>
      </c>
      <c r="B161" s="157" t="s">
        <v>271</v>
      </c>
      <c r="C161" s="157" t="s">
        <v>272</v>
      </c>
      <c r="D161" s="157">
        <v>50</v>
      </c>
      <c r="E161" s="157">
        <v>261.33</v>
      </c>
      <c r="F161" s="157">
        <v>17</v>
      </c>
      <c r="G161" s="159">
        <v>35</v>
      </c>
      <c r="H161" s="158">
        <f>ROUND(E161/F161,2)</f>
        <v>15.37</v>
      </c>
    </row>
    <row r="162" spans="1:8" ht="13" x14ac:dyDescent="0.3">
      <c r="A162" s="157" t="s">
        <v>270</v>
      </c>
      <c r="B162" s="157" t="s">
        <v>271</v>
      </c>
      <c r="C162" s="157" t="s">
        <v>272</v>
      </c>
      <c r="D162" s="157">
        <v>100</v>
      </c>
      <c r="E162" s="157">
        <v>4639.29</v>
      </c>
      <c r="F162" s="157">
        <v>118</v>
      </c>
      <c r="G162" s="161"/>
      <c r="H162" s="158">
        <f>ROUND(E162/F162,2)</f>
        <v>39.32</v>
      </c>
    </row>
    <row r="163" spans="1:8" ht="13" x14ac:dyDescent="0.3">
      <c r="A163" s="157" t="s">
        <v>273</v>
      </c>
      <c r="B163" s="157" t="s">
        <v>274</v>
      </c>
      <c r="C163" s="157" t="s">
        <v>275</v>
      </c>
      <c r="D163" s="157">
        <v>50</v>
      </c>
      <c r="E163" s="157">
        <v>704.09</v>
      </c>
      <c r="F163" s="157">
        <v>41</v>
      </c>
      <c r="G163" s="159">
        <v>30</v>
      </c>
      <c r="H163" s="158">
        <f>ROUND(E163/F163,2)</f>
        <v>17.170000000000002</v>
      </c>
    </row>
    <row r="164" spans="1:8" ht="13" x14ac:dyDescent="0.3">
      <c r="A164" s="157" t="s">
        <v>273</v>
      </c>
      <c r="B164" s="157" t="s">
        <v>274</v>
      </c>
      <c r="C164" s="157" t="s">
        <v>275</v>
      </c>
      <c r="D164" s="157">
        <v>100</v>
      </c>
      <c r="E164" s="157">
        <v>9227.18</v>
      </c>
      <c r="F164" s="157">
        <v>191</v>
      </c>
      <c r="G164" s="161"/>
      <c r="H164" s="158">
        <f>ROUND(E164/F164,2)</f>
        <v>48.31</v>
      </c>
    </row>
    <row r="165" spans="1:8" ht="13" x14ac:dyDescent="0.3">
      <c r="A165" s="157" t="s">
        <v>276</v>
      </c>
      <c r="B165" s="157" t="s">
        <v>277</v>
      </c>
      <c r="C165" s="157" t="s">
        <v>278</v>
      </c>
      <c r="D165" s="157">
        <v>50</v>
      </c>
      <c r="E165" s="157">
        <v>2742.35</v>
      </c>
      <c r="F165" s="157">
        <v>144</v>
      </c>
      <c r="G165" s="159">
        <v>376</v>
      </c>
      <c r="H165" s="158">
        <f>ROUND(E165/F165,2)</f>
        <v>19.04</v>
      </c>
    </row>
    <row r="166" spans="1:8" ht="13" x14ac:dyDescent="0.3">
      <c r="A166" s="157" t="s">
        <v>276</v>
      </c>
      <c r="B166" s="157" t="s">
        <v>277</v>
      </c>
      <c r="C166" s="157" t="s">
        <v>278</v>
      </c>
      <c r="D166" s="157">
        <v>100</v>
      </c>
      <c r="E166" s="157">
        <v>7408078.6600000001</v>
      </c>
      <c r="F166" s="157">
        <v>1942</v>
      </c>
      <c r="G166" s="161"/>
      <c r="H166" s="158">
        <f>ROUND(E166/F166,2)</f>
        <v>3814.66</v>
      </c>
    </row>
    <row r="167" spans="1:8" ht="13" x14ac:dyDescent="0.3">
      <c r="A167" s="157" t="s">
        <v>279</v>
      </c>
      <c r="B167" s="157" t="s">
        <v>280</v>
      </c>
      <c r="C167" s="157" t="s">
        <v>281</v>
      </c>
      <c r="D167" s="157">
        <v>50</v>
      </c>
      <c r="E167" s="157">
        <v>864.59</v>
      </c>
      <c r="F167" s="157">
        <v>51</v>
      </c>
      <c r="G167" s="159">
        <v>271</v>
      </c>
      <c r="H167" s="158">
        <f>ROUND(E167/F167,2)</f>
        <v>16.95</v>
      </c>
    </row>
    <row r="168" spans="1:8" ht="13" x14ac:dyDescent="0.3">
      <c r="A168" s="157" t="s">
        <v>279</v>
      </c>
      <c r="B168" s="157" t="s">
        <v>280</v>
      </c>
      <c r="C168" s="157" t="s">
        <v>281</v>
      </c>
      <c r="D168" s="157">
        <v>100</v>
      </c>
      <c r="E168" s="157">
        <v>7399421.9900000002</v>
      </c>
      <c r="F168" s="157">
        <v>1556</v>
      </c>
      <c r="G168" s="161"/>
      <c r="H168" s="158">
        <f>ROUND(E168/F168,2)</f>
        <v>4755.41</v>
      </c>
    </row>
    <row r="169" spans="1:8" ht="13" x14ac:dyDescent="0.3">
      <c r="A169" s="157" t="s">
        <v>282</v>
      </c>
      <c r="B169" s="157" t="s">
        <v>283</v>
      </c>
      <c r="C169" s="157" t="s">
        <v>284</v>
      </c>
      <c r="D169" s="157">
        <v>50</v>
      </c>
      <c r="E169" s="157">
        <v>1877.76</v>
      </c>
      <c r="F169" s="157">
        <v>93</v>
      </c>
      <c r="G169" s="159">
        <v>110</v>
      </c>
      <c r="H169" s="158">
        <f>ROUND(E169/F169,2)</f>
        <v>20.190000000000001</v>
      </c>
    </row>
    <row r="170" spans="1:8" ht="13" x14ac:dyDescent="0.3">
      <c r="A170" s="157" t="s">
        <v>282</v>
      </c>
      <c r="B170" s="157" t="s">
        <v>283</v>
      </c>
      <c r="C170" s="157" t="s">
        <v>284</v>
      </c>
      <c r="D170" s="157">
        <v>100</v>
      </c>
      <c r="E170" s="157">
        <v>8656.67</v>
      </c>
      <c r="F170" s="157">
        <v>386</v>
      </c>
      <c r="G170" s="161"/>
      <c r="H170" s="158">
        <f>ROUND(E170/F170,2)</f>
        <v>22.43</v>
      </c>
    </row>
    <row r="171" spans="1:8" ht="13" x14ac:dyDescent="0.3">
      <c r="A171" s="157" t="s">
        <v>285</v>
      </c>
      <c r="B171" s="157" t="s">
        <v>286</v>
      </c>
      <c r="C171" s="157" t="s">
        <v>287</v>
      </c>
      <c r="D171" s="157">
        <v>50</v>
      </c>
      <c r="E171" s="157">
        <v>1026.46</v>
      </c>
      <c r="F171" s="157">
        <v>81</v>
      </c>
      <c r="G171" s="159">
        <v>123</v>
      </c>
      <c r="H171" s="158">
        <f>ROUND(E171/F171,2)</f>
        <v>12.67</v>
      </c>
    </row>
    <row r="172" spans="1:8" ht="13" x14ac:dyDescent="0.3">
      <c r="A172" s="157" t="s">
        <v>285</v>
      </c>
      <c r="B172" s="157" t="s">
        <v>286</v>
      </c>
      <c r="C172" s="157" t="s">
        <v>287</v>
      </c>
      <c r="D172" s="157">
        <v>100</v>
      </c>
      <c r="E172" s="157">
        <v>223393.05</v>
      </c>
      <c r="F172" s="157">
        <v>689</v>
      </c>
      <c r="G172" s="161"/>
      <c r="H172" s="158">
        <f>ROUND(E172/F172,2)</f>
        <v>324.23</v>
      </c>
    </row>
    <row r="173" spans="1:8" ht="13" x14ac:dyDescent="0.3">
      <c r="A173" s="157" t="s">
        <v>288</v>
      </c>
      <c r="B173" s="157" t="s">
        <v>289</v>
      </c>
      <c r="C173" s="157" t="s">
        <v>290</v>
      </c>
      <c r="D173" s="157">
        <v>50</v>
      </c>
      <c r="E173" s="157">
        <v>19.78</v>
      </c>
      <c r="F173" s="157">
        <v>3</v>
      </c>
      <c r="G173" s="159">
        <v>10</v>
      </c>
      <c r="H173" s="158">
        <f>ROUND(E173/F173,2)</f>
        <v>6.59</v>
      </c>
    </row>
    <row r="174" spans="1:8" ht="13" x14ac:dyDescent="0.3">
      <c r="A174" s="157" t="s">
        <v>288</v>
      </c>
      <c r="B174" s="157" t="s">
        <v>289</v>
      </c>
      <c r="C174" s="157" t="s">
        <v>290</v>
      </c>
      <c r="D174" s="157">
        <v>100</v>
      </c>
      <c r="E174" s="157">
        <v>1242.4000000000001</v>
      </c>
      <c r="F174" s="157">
        <v>30</v>
      </c>
      <c r="G174" s="161"/>
      <c r="H174" s="158">
        <f>ROUND(E174/F174,2)</f>
        <v>41.41</v>
      </c>
    </row>
    <row r="175" spans="1:8" ht="13" x14ac:dyDescent="0.3">
      <c r="A175" s="157" t="s">
        <v>291</v>
      </c>
      <c r="B175" s="157" t="s">
        <v>292</v>
      </c>
      <c r="C175" s="157" t="s">
        <v>293</v>
      </c>
      <c r="D175" s="157">
        <v>50</v>
      </c>
      <c r="E175" s="157">
        <v>101.52</v>
      </c>
      <c r="F175" s="157">
        <v>9</v>
      </c>
      <c r="G175" s="159">
        <v>9</v>
      </c>
      <c r="H175" s="158">
        <f>ROUND(E175/F175,2)</f>
        <v>11.28</v>
      </c>
    </row>
    <row r="176" spans="1:8" ht="13" x14ac:dyDescent="0.3">
      <c r="A176" s="157" t="s">
        <v>291</v>
      </c>
      <c r="B176" s="157" t="s">
        <v>292</v>
      </c>
      <c r="C176" s="157" t="s">
        <v>293</v>
      </c>
      <c r="D176" s="157">
        <v>100</v>
      </c>
      <c r="E176" s="157">
        <v>305.87</v>
      </c>
      <c r="F176" s="157">
        <v>25</v>
      </c>
      <c r="G176" s="161"/>
      <c r="H176" s="158">
        <f>ROUND(E176/F176,2)</f>
        <v>12.23</v>
      </c>
    </row>
    <row r="177" spans="1:8" ht="13" x14ac:dyDescent="0.3">
      <c r="A177" s="157" t="s">
        <v>294</v>
      </c>
      <c r="B177" s="157" t="s">
        <v>295</v>
      </c>
      <c r="C177" s="157" t="s">
        <v>296</v>
      </c>
      <c r="D177" s="157">
        <v>50</v>
      </c>
      <c r="E177" s="157">
        <v>326.29000000000002</v>
      </c>
      <c r="F177" s="157">
        <v>26</v>
      </c>
      <c r="G177" s="159">
        <v>6</v>
      </c>
      <c r="H177" s="158">
        <f>ROUND(E177/F177,2)</f>
        <v>12.55</v>
      </c>
    </row>
    <row r="178" spans="1:8" ht="13" x14ac:dyDescent="0.3">
      <c r="A178" s="157" t="s">
        <v>294</v>
      </c>
      <c r="B178" s="157" t="s">
        <v>295</v>
      </c>
      <c r="C178" s="157" t="s">
        <v>296</v>
      </c>
      <c r="D178" s="157">
        <v>100</v>
      </c>
      <c r="E178" s="157">
        <v>2232.92</v>
      </c>
      <c r="F178" s="157">
        <v>11</v>
      </c>
      <c r="G178" s="161"/>
      <c r="H178" s="158">
        <f>ROUND(E178/F178,2)</f>
        <v>202.99</v>
      </c>
    </row>
    <row r="179" spans="1:8" ht="13" x14ac:dyDescent="0.3">
      <c r="A179" s="157" t="s">
        <v>297</v>
      </c>
      <c r="B179" s="157" t="s">
        <v>298</v>
      </c>
      <c r="C179" s="157" t="s">
        <v>299</v>
      </c>
      <c r="D179" s="157">
        <v>50</v>
      </c>
      <c r="E179" s="157">
        <v>307.39999999999998</v>
      </c>
      <c r="F179" s="157">
        <v>15</v>
      </c>
      <c r="G179" s="159">
        <v>25</v>
      </c>
      <c r="H179" s="158">
        <f>ROUND(E179/F179,2)</f>
        <v>20.49</v>
      </c>
    </row>
    <row r="180" spans="1:8" ht="13" x14ac:dyDescent="0.3">
      <c r="A180" s="157" t="s">
        <v>297</v>
      </c>
      <c r="B180" s="157" t="s">
        <v>298</v>
      </c>
      <c r="C180" s="157" t="s">
        <v>299</v>
      </c>
      <c r="D180" s="157">
        <v>100</v>
      </c>
      <c r="E180" s="157">
        <v>62344.94</v>
      </c>
      <c r="F180" s="157">
        <v>99</v>
      </c>
      <c r="G180" s="161"/>
      <c r="H180" s="158">
        <f>ROUND(E180/F180,2)</f>
        <v>629.75</v>
      </c>
    </row>
    <row r="181" spans="1:8" ht="13" x14ac:dyDescent="0.3">
      <c r="A181" s="157" t="s">
        <v>300</v>
      </c>
      <c r="B181" s="157" t="s">
        <v>301</v>
      </c>
      <c r="C181" s="157" t="s">
        <v>302</v>
      </c>
      <c r="D181" s="157">
        <v>50</v>
      </c>
      <c r="E181" s="157">
        <v>271.47000000000003</v>
      </c>
      <c r="F181" s="157">
        <v>28</v>
      </c>
      <c r="G181" s="159">
        <v>80</v>
      </c>
      <c r="H181" s="158">
        <f>ROUND(E181/F181,2)</f>
        <v>9.6999999999999993</v>
      </c>
    </row>
    <row r="182" spans="1:8" ht="13" x14ac:dyDescent="0.3">
      <c r="A182" s="157" t="s">
        <v>300</v>
      </c>
      <c r="B182" s="157" t="s">
        <v>301</v>
      </c>
      <c r="C182" s="157" t="s">
        <v>302</v>
      </c>
      <c r="D182" s="157">
        <v>100</v>
      </c>
      <c r="E182" s="157">
        <v>157266.92000000001</v>
      </c>
      <c r="F182" s="157">
        <v>524</v>
      </c>
      <c r="G182" s="161"/>
      <c r="H182" s="158">
        <f>ROUND(E182/F182,2)</f>
        <v>300.13</v>
      </c>
    </row>
    <row r="183" spans="1:8" ht="13" x14ac:dyDescent="0.3">
      <c r="A183" s="157" t="s">
        <v>303</v>
      </c>
      <c r="B183" s="157" t="s">
        <v>304</v>
      </c>
      <c r="C183" s="157" t="s">
        <v>305</v>
      </c>
      <c r="D183" s="157">
        <v>50</v>
      </c>
      <c r="E183" s="157">
        <v>10136.48</v>
      </c>
      <c r="F183" s="157">
        <v>696</v>
      </c>
      <c r="G183" s="159">
        <v>6011</v>
      </c>
      <c r="H183" s="158">
        <f>ROUND(E183/F183,2)</f>
        <v>14.56</v>
      </c>
    </row>
    <row r="184" spans="1:8" ht="13" x14ac:dyDescent="0.3">
      <c r="A184" s="157" t="s">
        <v>303</v>
      </c>
      <c r="B184" s="157" t="s">
        <v>304</v>
      </c>
      <c r="C184" s="157" t="s">
        <v>305</v>
      </c>
      <c r="D184" s="157">
        <v>100</v>
      </c>
      <c r="E184" s="157">
        <v>10305635.390000001</v>
      </c>
      <c r="F184" s="157">
        <v>26388</v>
      </c>
      <c r="G184" s="161"/>
      <c r="H184" s="158">
        <f>ROUND(E184/F184,2)</f>
        <v>390.54</v>
      </c>
    </row>
    <row r="185" spans="1:8" ht="13" x14ac:dyDescent="0.3">
      <c r="A185" s="157" t="s">
        <v>306</v>
      </c>
      <c r="B185" s="157" t="s">
        <v>304</v>
      </c>
      <c r="C185" s="157" t="s">
        <v>305</v>
      </c>
      <c r="D185" s="157">
        <v>50</v>
      </c>
      <c r="E185" s="157">
        <v>10136.48</v>
      </c>
      <c r="F185" s="157">
        <v>696</v>
      </c>
      <c r="G185" s="159">
        <v>6011</v>
      </c>
      <c r="H185" s="158">
        <f>ROUND(E185/F185,2)</f>
        <v>14.56</v>
      </c>
    </row>
    <row r="186" spans="1:8" ht="13" x14ac:dyDescent="0.3">
      <c r="A186" s="157" t="s">
        <v>306</v>
      </c>
      <c r="B186" s="157" t="s">
        <v>304</v>
      </c>
      <c r="C186" s="157" t="s">
        <v>305</v>
      </c>
      <c r="D186" s="157">
        <v>100</v>
      </c>
      <c r="E186" s="157">
        <v>10305635.390000001</v>
      </c>
      <c r="F186" s="157">
        <v>26388</v>
      </c>
      <c r="G186" s="161"/>
      <c r="H186" s="158">
        <f>ROUND(E186/F186,2)</f>
        <v>390.54</v>
      </c>
    </row>
    <row r="187" spans="1:8" ht="13" x14ac:dyDescent="0.3">
      <c r="A187" s="157" t="s">
        <v>307</v>
      </c>
      <c r="B187" s="157" t="s">
        <v>308</v>
      </c>
      <c r="C187" s="157" t="s">
        <v>309</v>
      </c>
      <c r="D187" s="157">
        <v>50</v>
      </c>
      <c r="E187" s="157">
        <v>20687.990000000002</v>
      </c>
      <c r="F187" s="157">
        <v>1365</v>
      </c>
      <c r="G187" s="159">
        <v>1432</v>
      </c>
      <c r="H187" s="158">
        <f>ROUND(E187/F187,2)</f>
        <v>15.16</v>
      </c>
    </row>
    <row r="188" spans="1:8" ht="13" x14ac:dyDescent="0.3">
      <c r="A188" s="157" t="s">
        <v>307</v>
      </c>
      <c r="B188" s="157" t="s">
        <v>308</v>
      </c>
      <c r="C188" s="157" t="s">
        <v>309</v>
      </c>
      <c r="D188" s="157">
        <v>100</v>
      </c>
      <c r="E188" s="157">
        <v>4201295.12</v>
      </c>
      <c r="F188" s="157">
        <v>7092</v>
      </c>
      <c r="G188" s="161"/>
      <c r="H188" s="158">
        <f>ROUND(E188/F188,2)</f>
        <v>592.4</v>
      </c>
    </row>
    <row r="189" spans="1:8" ht="13" x14ac:dyDescent="0.3">
      <c r="A189" s="157" t="s">
        <v>310</v>
      </c>
      <c r="B189" s="157" t="s">
        <v>311</v>
      </c>
      <c r="C189" s="157" t="s">
        <v>312</v>
      </c>
      <c r="D189" s="157">
        <v>50</v>
      </c>
      <c r="E189" s="157">
        <v>639.6</v>
      </c>
      <c r="F189" s="157">
        <v>43</v>
      </c>
      <c r="G189" s="159">
        <v>54</v>
      </c>
      <c r="H189" s="158">
        <f>ROUND(E189/F189,2)</f>
        <v>14.87</v>
      </c>
    </row>
    <row r="190" spans="1:8" ht="13" x14ac:dyDescent="0.3">
      <c r="A190" s="157" t="s">
        <v>310</v>
      </c>
      <c r="B190" s="157" t="s">
        <v>311</v>
      </c>
      <c r="C190" s="157" t="s">
        <v>312</v>
      </c>
      <c r="D190" s="157">
        <v>100</v>
      </c>
      <c r="E190" s="157">
        <v>4496.53</v>
      </c>
      <c r="F190" s="157">
        <v>230</v>
      </c>
      <c r="G190" s="161"/>
      <c r="H190" s="158">
        <f>ROUND(E190/F190,2)</f>
        <v>19.55</v>
      </c>
    </row>
    <row r="191" spans="1:8" ht="13" x14ac:dyDescent="0.3">
      <c r="A191" s="157" t="s">
        <v>313</v>
      </c>
      <c r="B191" s="157" t="s">
        <v>314</v>
      </c>
      <c r="C191" s="157" t="s">
        <v>315</v>
      </c>
      <c r="D191" s="157">
        <v>50</v>
      </c>
      <c r="E191" s="157">
        <v>911.67</v>
      </c>
      <c r="F191" s="157">
        <v>65</v>
      </c>
      <c r="G191" s="159">
        <v>28</v>
      </c>
      <c r="H191" s="158">
        <f>ROUND(E191/F191,2)</f>
        <v>14.03</v>
      </c>
    </row>
    <row r="192" spans="1:8" ht="13" x14ac:dyDescent="0.3">
      <c r="A192" s="157" t="s">
        <v>313</v>
      </c>
      <c r="B192" s="157" t="s">
        <v>314</v>
      </c>
      <c r="C192" s="157" t="s">
        <v>315</v>
      </c>
      <c r="D192" s="157">
        <v>100</v>
      </c>
      <c r="E192" s="157">
        <v>3635.27</v>
      </c>
      <c r="F192" s="157">
        <v>153</v>
      </c>
      <c r="G192" s="161"/>
      <c r="H192" s="158">
        <f>ROUND(E192/F192,2)</f>
        <v>23.76</v>
      </c>
    </row>
    <row r="193" spans="1:8" ht="13" x14ac:dyDescent="0.3">
      <c r="A193" s="157" t="s">
        <v>316</v>
      </c>
      <c r="B193" s="157" t="s">
        <v>317</v>
      </c>
      <c r="C193" s="157" t="s">
        <v>318</v>
      </c>
      <c r="D193" s="157">
        <v>50</v>
      </c>
      <c r="E193" s="157">
        <v>7798.68</v>
      </c>
      <c r="F193" s="157">
        <v>531</v>
      </c>
      <c r="G193" s="159">
        <v>361</v>
      </c>
      <c r="H193" s="158">
        <f>ROUND(E193/F193,2)</f>
        <v>14.69</v>
      </c>
    </row>
    <row r="194" spans="1:8" ht="13" x14ac:dyDescent="0.3">
      <c r="A194" s="157" t="s">
        <v>316</v>
      </c>
      <c r="B194" s="157" t="s">
        <v>317</v>
      </c>
      <c r="C194" s="157" t="s">
        <v>318</v>
      </c>
      <c r="D194" s="157">
        <v>100</v>
      </c>
      <c r="E194" s="157">
        <v>309992.26</v>
      </c>
      <c r="F194" s="157">
        <v>1870</v>
      </c>
      <c r="G194" s="161"/>
      <c r="H194" s="158">
        <f>ROUND(E194/F194,2)</f>
        <v>165.77</v>
      </c>
    </row>
    <row r="195" spans="1:8" ht="13" x14ac:dyDescent="0.3">
      <c r="A195" s="157" t="s">
        <v>319</v>
      </c>
      <c r="B195" s="157" t="s">
        <v>320</v>
      </c>
      <c r="C195" s="157" t="s">
        <v>321</v>
      </c>
      <c r="D195" s="157">
        <v>50</v>
      </c>
      <c r="E195" s="157">
        <v>7486.82</v>
      </c>
      <c r="F195" s="157">
        <v>456</v>
      </c>
      <c r="G195" s="159">
        <v>408</v>
      </c>
      <c r="H195" s="158">
        <f>ROUND(E195/F195,2)</f>
        <v>16.420000000000002</v>
      </c>
    </row>
    <row r="196" spans="1:8" ht="13" x14ac:dyDescent="0.3">
      <c r="A196" s="157" t="s">
        <v>319</v>
      </c>
      <c r="B196" s="157" t="s">
        <v>320</v>
      </c>
      <c r="C196" s="157" t="s">
        <v>321</v>
      </c>
      <c r="D196" s="157">
        <v>100</v>
      </c>
      <c r="E196" s="157">
        <v>40934.379999999997</v>
      </c>
      <c r="F196" s="157">
        <v>1274</v>
      </c>
      <c r="G196" s="161"/>
      <c r="H196" s="158">
        <f>ROUND(E196/F196,2)</f>
        <v>32.130000000000003</v>
      </c>
    </row>
    <row r="197" spans="1:8" ht="13" x14ac:dyDescent="0.3">
      <c r="A197" s="157" t="s">
        <v>322</v>
      </c>
      <c r="B197" s="157" t="s">
        <v>323</v>
      </c>
      <c r="C197" s="157" t="s">
        <v>324</v>
      </c>
      <c r="D197" s="157">
        <v>50</v>
      </c>
      <c r="E197" s="157">
        <v>499.85</v>
      </c>
      <c r="F197" s="157">
        <v>39</v>
      </c>
      <c r="G197" s="159">
        <v>23</v>
      </c>
      <c r="H197" s="158">
        <f>ROUND(E197/F197,2)</f>
        <v>12.82</v>
      </c>
    </row>
    <row r="198" spans="1:8" ht="13" x14ac:dyDescent="0.3">
      <c r="A198" s="157" t="s">
        <v>322</v>
      </c>
      <c r="B198" s="157" t="s">
        <v>323</v>
      </c>
      <c r="C198" s="157" t="s">
        <v>324</v>
      </c>
      <c r="D198" s="157">
        <v>100</v>
      </c>
      <c r="E198" s="157">
        <v>909.96</v>
      </c>
      <c r="F198" s="157">
        <v>51</v>
      </c>
      <c r="G198" s="161"/>
      <c r="H198" s="158">
        <f>ROUND(E198/F198,2)</f>
        <v>17.84</v>
      </c>
    </row>
    <row r="199" spans="1:8" ht="13" x14ac:dyDescent="0.3">
      <c r="A199" s="157" t="s">
        <v>325</v>
      </c>
      <c r="B199" s="157" t="s">
        <v>326</v>
      </c>
      <c r="C199" s="157" t="s">
        <v>327</v>
      </c>
      <c r="D199" s="157">
        <v>50</v>
      </c>
      <c r="E199" s="157">
        <v>3191.35</v>
      </c>
      <c r="F199" s="157">
        <v>221</v>
      </c>
      <c r="G199" s="159">
        <v>619</v>
      </c>
      <c r="H199" s="158">
        <f>ROUND(E199/F199,2)</f>
        <v>14.44</v>
      </c>
    </row>
    <row r="200" spans="1:8" ht="13" x14ac:dyDescent="0.3">
      <c r="A200" s="157" t="s">
        <v>325</v>
      </c>
      <c r="B200" s="157" t="s">
        <v>326</v>
      </c>
      <c r="C200" s="157" t="s">
        <v>327</v>
      </c>
      <c r="D200" s="157">
        <v>100</v>
      </c>
      <c r="E200" s="157">
        <v>3813844.13</v>
      </c>
      <c r="F200" s="157">
        <v>3404</v>
      </c>
      <c r="G200" s="161"/>
      <c r="H200" s="158">
        <f>ROUND(E200/F200,2)</f>
        <v>1120.4000000000001</v>
      </c>
    </row>
    <row r="201" spans="1:8" ht="13" x14ac:dyDescent="0.3">
      <c r="A201" s="157" t="s">
        <v>328</v>
      </c>
      <c r="B201" s="157" t="s">
        <v>329</v>
      </c>
      <c r="C201" s="157" t="s">
        <v>330</v>
      </c>
      <c r="D201" s="157">
        <v>50</v>
      </c>
      <c r="E201" s="157">
        <v>135.12</v>
      </c>
      <c r="F201" s="157">
        <v>9</v>
      </c>
      <c r="G201" s="159">
        <v>26</v>
      </c>
      <c r="H201" s="158">
        <f>ROUND(E201/F201,2)</f>
        <v>15.01</v>
      </c>
    </row>
    <row r="202" spans="1:8" ht="13" x14ac:dyDescent="0.3">
      <c r="A202" s="157" t="s">
        <v>328</v>
      </c>
      <c r="B202" s="157" t="s">
        <v>329</v>
      </c>
      <c r="C202" s="157" t="s">
        <v>330</v>
      </c>
      <c r="D202" s="157">
        <v>100</v>
      </c>
      <c r="E202" s="157">
        <v>27449.63</v>
      </c>
      <c r="F202" s="157">
        <v>108</v>
      </c>
      <c r="G202" s="161"/>
      <c r="H202" s="158">
        <f>ROUND(E202/F202,2)</f>
        <v>254.16</v>
      </c>
    </row>
    <row r="203" spans="1:8" ht="13" x14ac:dyDescent="0.3">
      <c r="A203" s="157" t="s">
        <v>331</v>
      </c>
      <c r="B203" s="157" t="s">
        <v>332</v>
      </c>
      <c r="C203" s="157" t="s">
        <v>333</v>
      </c>
      <c r="D203" s="157">
        <v>50</v>
      </c>
      <c r="E203" s="157">
        <v>24.9</v>
      </c>
      <c r="F203" s="157">
        <v>1</v>
      </c>
      <c r="G203" s="159">
        <v>2</v>
      </c>
      <c r="H203" s="158">
        <f>ROUND(E203/F203,2)</f>
        <v>24.9</v>
      </c>
    </row>
    <row r="204" spans="1:8" ht="13" x14ac:dyDescent="0.3">
      <c r="A204" s="157" t="s">
        <v>331</v>
      </c>
      <c r="B204" s="157" t="s">
        <v>332</v>
      </c>
      <c r="C204" s="157" t="s">
        <v>333</v>
      </c>
      <c r="D204" s="157">
        <v>100</v>
      </c>
      <c r="E204" s="157">
        <v>32.96</v>
      </c>
      <c r="F204" s="157">
        <v>2</v>
      </c>
      <c r="G204" s="161"/>
      <c r="H204" s="158">
        <f>ROUND(E204/F204,2)</f>
        <v>16.48</v>
      </c>
    </row>
    <row r="205" spans="1:8" ht="13" x14ac:dyDescent="0.3">
      <c r="A205" s="157" t="s">
        <v>334</v>
      </c>
      <c r="B205" s="157" t="s">
        <v>335</v>
      </c>
      <c r="C205" s="157" t="s">
        <v>336</v>
      </c>
      <c r="D205" s="157">
        <v>50</v>
      </c>
      <c r="E205" s="157">
        <v>42774.71</v>
      </c>
      <c r="F205" s="157">
        <v>2817</v>
      </c>
      <c r="G205" s="159">
        <v>4520</v>
      </c>
      <c r="H205" s="158">
        <f>ROUND(E205/F205,2)</f>
        <v>15.18</v>
      </c>
    </row>
    <row r="206" spans="1:8" ht="13" x14ac:dyDescent="0.3">
      <c r="A206" s="157" t="s">
        <v>334</v>
      </c>
      <c r="B206" s="157" t="s">
        <v>335</v>
      </c>
      <c r="C206" s="157" t="s">
        <v>336</v>
      </c>
      <c r="D206" s="157">
        <v>100</v>
      </c>
      <c r="E206" s="157">
        <v>5825189.6900000004</v>
      </c>
      <c r="F206" s="157">
        <v>17140</v>
      </c>
      <c r="G206" s="161"/>
      <c r="H206" s="158">
        <f>ROUND(E206/F206,2)</f>
        <v>339.86</v>
      </c>
    </row>
    <row r="207" spans="1:8" ht="13" x14ac:dyDescent="0.3">
      <c r="A207" s="157" t="s">
        <v>337</v>
      </c>
      <c r="B207" s="157" t="s">
        <v>338</v>
      </c>
      <c r="C207" s="157" t="s">
        <v>339</v>
      </c>
      <c r="D207" s="157">
        <v>50</v>
      </c>
      <c r="E207" s="157">
        <v>244.64</v>
      </c>
      <c r="F207" s="157">
        <v>18</v>
      </c>
      <c r="G207" s="159">
        <v>34</v>
      </c>
      <c r="H207" s="158">
        <f>ROUND(E207/F207,2)</f>
        <v>13.59</v>
      </c>
    </row>
    <row r="208" spans="1:8" ht="13" x14ac:dyDescent="0.3">
      <c r="A208" s="157" t="s">
        <v>337</v>
      </c>
      <c r="B208" s="157" t="s">
        <v>338</v>
      </c>
      <c r="C208" s="157" t="s">
        <v>339</v>
      </c>
      <c r="D208" s="157">
        <v>100</v>
      </c>
      <c r="E208" s="157">
        <v>3347.16</v>
      </c>
      <c r="F208" s="157">
        <v>104</v>
      </c>
      <c r="G208" s="161"/>
      <c r="H208" s="158">
        <f>ROUND(E208/F208,2)</f>
        <v>32.18</v>
      </c>
    </row>
    <row r="209" spans="1:8" ht="13" x14ac:dyDescent="0.3">
      <c r="A209" s="157" t="s">
        <v>340</v>
      </c>
      <c r="B209" s="157" t="s">
        <v>341</v>
      </c>
      <c r="C209" s="157" t="s">
        <v>342</v>
      </c>
      <c r="D209" s="157">
        <v>50</v>
      </c>
      <c r="E209" s="157">
        <v>42368.57</v>
      </c>
      <c r="F209" s="157">
        <v>2788</v>
      </c>
      <c r="G209" s="159">
        <v>4466</v>
      </c>
      <c r="H209" s="158">
        <f>ROUND(E209/F209,2)</f>
        <v>15.2</v>
      </c>
    </row>
    <row r="210" spans="1:8" ht="13" x14ac:dyDescent="0.3">
      <c r="A210" s="157" t="s">
        <v>340</v>
      </c>
      <c r="B210" s="157" t="s">
        <v>341</v>
      </c>
      <c r="C210" s="157" t="s">
        <v>342</v>
      </c>
      <c r="D210" s="157">
        <v>100</v>
      </c>
      <c r="E210" s="157">
        <v>5812498.7300000004</v>
      </c>
      <c r="F210" s="157">
        <v>16891</v>
      </c>
      <c r="G210" s="161"/>
      <c r="H210" s="158">
        <f>ROUND(E210/F210,2)</f>
        <v>344.12</v>
      </c>
    </row>
    <row r="211" spans="1:8" ht="13" x14ac:dyDescent="0.3">
      <c r="A211" s="157" t="s">
        <v>343</v>
      </c>
      <c r="B211" s="157" t="s">
        <v>344</v>
      </c>
      <c r="C211" s="157" t="s">
        <v>345</v>
      </c>
      <c r="D211" s="157">
        <v>50</v>
      </c>
      <c r="E211" s="157">
        <v>53.31</v>
      </c>
      <c r="F211" s="157">
        <v>3</v>
      </c>
      <c r="G211" s="159">
        <v>26</v>
      </c>
      <c r="H211" s="158">
        <f>ROUND(E211/F211,2)</f>
        <v>17.77</v>
      </c>
    </row>
    <row r="212" spans="1:8" ht="13" x14ac:dyDescent="0.3">
      <c r="A212" s="157" t="s">
        <v>343</v>
      </c>
      <c r="B212" s="157" t="s">
        <v>344</v>
      </c>
      <c r="C212" s="157" t="s">
        <v>345</v>
      </c>
      <c r="D212" s="157">
        <v>100</v>
      </c>
      <c r="E212" s="157">
        <v>9028.75</v>
      </c>
      <c r="F212" s="157">
        <v>119</v>
      </c>
      <c r="G212" s="161"/>
      <c r="H212" s="158">
        <f>ROUND(E212/F212,2)</f>
        <v>75.87</v>
      </c>
    </row>
    <row r="213" spans="1:8" ht="13" x14ac:dyDescent="0.3">
      <c r="A213" s="157" t="s">
        <v>346</v>
      </c>
      <c r="B213" s="157" t="s">
        <v>347</v>
      </c>
      <c r="C213" s="157" t="s">
        <v>348</v>
      </c>
      <c r="D213" s="157">
        <v>50</v>
      </c>
      <c r="E213" s="157">
        <v>108.19</v>
      </c>
      <c r="F213" s="157">
        <v>8</v>
      </c>
      <c r="G213" s="159">
        <v>13</v>
      </c>
      <c r="H213" s="158">
        <f>ROUND(E213/F213,2)</f>
        <v>13.52</v>
      </c>
    </row>
    <row r="214" spans="1:8" ht="13" x14ac:dyDescent="0.3">
      <c r="A214" s="157" t="s">
        <v>346</v>
      </c>
      <c r="B214" s="157" t="s">
        <v>347</v>
      </c>
      <c r="C214" s="157" t="s">
        <v>348</v>
      </c>
      <c r="D214" s="157">
        <v>100</v>
      </c>
      <c r="E214" s="157">
        <v>315.05</v>
      </c>
      <c r="F214" s="157">
        <v>26</v>
      </c>
      <c r="G214" s="161"/>
      <c r="H214" s="158">
        <f>ROUND(E214/F214,2)</f>
        <v>12.12</v>
      </c>
    </row>
    <row r="215" spans="1:8" ht="13" x14ac:dyDescent="0.3">
      <c r="A215" s="157" t="s">
        <v>349</v>
      </c>
      <c r="B215" s="157" t="s">
        <v>350</v>
      </c>
      <c r="C215" s="157" t="s">
        <v>351</v>
      </c>
      <c r="D215" s="157">
        <v>50</v>
      </c>
      <c r="E215" s="157">
        <v>11773.61</v>
      </c>
      <c r="F215" s="157">
        <v>766</v>
      </c>
      <c r="G215" s="159">
        <v>960</v>
      </c>
      <c r="H215" s="158">
        <f>ROUND(E215/F215,2)</f>
        <v>15.37</v>
      </c>
    </row>
    <row r="216" spans="1:8" ht="13" x14ac:dyDescent="0.3">
      <c r="A216" s="157" t="s">
        <v>349</v>
      </c>
      <c r="B216" s="157" t="s">
        <v>350</v>
      </c>
      <c r="C216" s="157" t="s">
        <v>351</v>
      </c>
      <c r="D216" s="157">
        <v>100</v>
      </c>
      <c r="E216" s="157">
        <v>3550757.1</v>
      </c>
      <c r="F216" s="157">
        <v>4377</v>
      </c>
      <c r="G216" s="161"/>
      <c r="H216" s="158">
        <f>ROUND(E216/F216,2)</f>
        <v>811.23</v>
      </c>
    </row>
    <row r="217" spans="1:8" ht="13" x14ac:dyDescent="0.3">
      <c r="A217" s="157" t="s">
        <v>352</v>
      </c>
      <c r="B217" s="157" t="s">
        <v>353</v>
      </c>
      <c r="C217" s="157" t="s">
        <v>354</v>
      </c>
      <c r="D217" s="157">
        <v>50</v>
      </c>
      <c r="E217" s="157">
        <v>3017.55</v>
      </c>
      <c r="F217" s="157">
        <v>210</v>
      </c>
      <c r="G217" s="159">
        <v>496</v>
      </c>
      <c r="H217" s="158">
        <f>ROUND(E217/F217,2)</f>
        <v>14.37</v>
      </c>
    </row>
    <row r="218" spans="1:8" ht="13" x14ac:dyDescent="0.3">
      <c r="A218" s="157" t="s">
        <v>352</v>
      </c>
      <c r="B218" s="157" t="s">
        <v>353</v>
      </c>
      <c r="C218" s="157" t="s">
        <v>354</v>
      </c>
      <c r="D218" s="157">
        <v>100</v>
      </c>
      <c r="E218" s="157">
        <v>3435745.43</v>
      </c>
      <c r="F218" s="157">
        <v>2503</v>
      </c>
      <c r="G218" s="161"/>
      <c r="H218" s="158">
        <f>ROUND(E218/F218,2)</f>
        <v>1372.65</v>
      </c>
    </row>
    <row r="219" spans="1:8" ht="13" x14ac:dyDescent="0.3">
      <c r="A219" s="157" t="s">
        <v>355</v>
      </c>
      <c r="B219" s="157" t="s">
        <v>356</v>
      </c>
      <c r="C219" s="157" t="s">
        <v>357</v>
      </c>
      <c r="D219" s="157">
        <v>50</v>
      </c>
      <c r="E219" s="157">
        <v>471.3</v>
      </c>
      <c r="F219" s="157">
        <v>33</v>
      </c>
      <c r="G219" s="159">
        <v>48</v>
      </c>
      <c r="H219" s="158">
        <f>ROUND(E219/F219,2)</f>
        <v>14.28</v>
      </c>
    </row>
    <row r="220" spans="1:8" ht="13" x14ac:dyDescent="0.3">
      <c r="A220" s="157" t="s">
        <v>355</v>
      </c>
      <c r="B220" s="157" t="s">
        <v>356</v>
      </c>
      <c r="C220" s="157" t="s">
        <v>357</v>
      </c>
      <c r="D220" s="157">
        <v>100</v>
      </c>
      <c r="E220" s="157">
        <v>8988.36</v>
      </c>
      <c r="F220" s="157">
        <v>346</v>
      </c>
      <c r="G220" s="161"/>
      <c r="H220" s="158">
        <f>ROUND(E220/F220,2)</f>
        <v>25.98</v>
      </c>
    </row>
    <row r="221" spans="1:8" ht="13" x14ac:dyDescent="0.3">
      <c r="A221" s="157" t="s">
        <v>358</v>
      </c>
      <c r="B221" s="157" t="s">
        <v>359</v>
      </c>
      <c r="C221" s="157" t="s">
        <v>360</v>
      </c>
      <c r="D221" s="157">
        <v>50</v>
      </c>
      <c r="E221" s="157">
        <v>564.52</v>
      </c>
      <c r="F221" s="157">
        <v>36</v>
      </c>
      <c r="G221" s="159">
        <v>20</v>
      </c>
      <c r="H221" s="158">
        <f>ROUND(E221/F221,2)</f>
        <v>15.68</v>
      </c>
    </row>
    <row r="222" spans="1:8" ht="13" x14ac:dyDescent="0.3">
      <c r="A222" s="157" t="s">
        <v>358</v>
      </c>
      <c r="B222" s="157" t="s">
        <v>359</v>
      </c>
      <c r="C222" s="157" t="s">
        <v>360</v>
      </c>
      <c r="D222" s="157">
        <v>100</v>
      </c>
      <c r="E222" s="157">
        <v>6168.02</v>
      </c>
      <c r="F222" s="157">
        <v>45</v>
      </c>
      <c r="G222" s="161"/>
      <c r="H222" s="158">
        <f>ROUND(E222/F222,2)</f>
        <v>137.07</v>
      </c>
    </row>
    <row r="223" spans="1:8" ht="13" x14ac:dyDescent="0.3">
      <c r="A223" s="157" t="s">
        <v>361</v>
      </c>
      <c r="B223" s="157" t="s">
        <v>362</v>
      </c>
      <c r="C223" s="157" t="s">
        <v>363</v>
      </c>
      <c r="D223" s="157">
        <v>50</v>
      </c>
      <c r="E223" s="157">
        <v>7689.5</v>
      </c>
      <c r="F223" s="157">
        <v>485</v>
      </c>
      <c r="G223" s="159">
        <v>416</v>
      </c>
      <c r="H223" s="158">
        <f>ROUND(E223/F223,2)</f>
        <v>15.85</v>
      </c>
    </row>
    <row r="224" spans="1:8" ht="13" x14ac:dyDescent="0.3">
      <c r="A224" s="157" t="s">
        <v>361</v>
      </c>
      <c r="B224" s="157" t="s">
        <v>362</v>
      </c>
      <c r="C224" s="157" t="s">
        <v>363</v>
      </c>
      <c r="D224" s="157">
        <v>100</v>
      </c>
      <c r="E224" s="157">
        <v>99836.06</v>
      </c>
      <c r="F224" s="157">
        <v>1480</v>
      </c>
      <c r="G224" s="161"/>
      <c r="H224" s="158">
        <f>ROUND(E224/F224,2)</f>
        <v>67.459999999999994</v>
      </c>
    </row>
    <row r="225" spans="1:8" ht="13" x14ac:dyDescent="0.3">
      <c r="A225" s="157" t="s">
        <v>364</v>
      </c>
      <c r="B225" s="157" t="s">
        <v>365</v>
      </c>
      <c r="C225" s="157" t="s">
        <v>366</v>
      </c>
      <c r="D225" s="157">
        <v>50</v>
      </c>
      <c r="E225" s="157">
        <v>30.74</v>
      </c>
      <c r="F225" s="157">
        <v>2</v>
      </c>
      <c r="G225" s="159">
        <v>5</v>
      </c>
      <c r="H225" s="158">
        <f>ROUND(E225/F225,2)</f>
        <v>15.37</v>
      </c>
    </row>
    <row r="226" spans="1:8" ht="13" x14ac:dyDescent="0.3">
      <c r="A226" s="157" t="s">
        <v>364</v>
      </c>
      <c r="B226" s="157" t="s">
        <v>365</v>
      </c>
      <c r="C226" s="157" t="s">
        <v>366</v>
      </c>
      <c r="D226" s="157">
        <v>100</v>
      </c>
      <c r="E226" s="157">
        <v>19.23</v>
      </c>
      <c r="F226" s="157">
        <v>3</v>
      </c>
      <c r="G226" s="161"/>
      <c r="H226" s="158">
        <f>ROUND(E226/F226,2)</f>
        <v>6.41</v>
      </c>
    </row>
    <row r="227" spans="1:8" ht="13" x14ac:dyDescent="0.3">
      <c r="A227" s="157" t="s">
        <v>367</v>
      </c>
      <c r="B227" s="157" t="s">
        <v>368</v>
      </c>
      <c r="C227" s="157" t="s">
        <v>369</v>
      </c>
      <c r="D227" s="157">
        <v>50</v>
      </c>
      <c r="E227" s="157">
        <v>4740.92</v>
      </c>
      <c r="F227" s="157">
        <v>300</v>
      </c>
      <c r="G227" s="159">
        <v>370</v>
      </c>
      <c r="H227" s="158">
        <f>ROUND(E227/F227,2)</f>
        <v>15.8</v>
      </c>
    </row>
    <row r="228" spans="1:8" ht="13" x14ac:dyDescent="0.3">
      <c r="A228" s="157" t="s">
        <v>367</v>
      </c>
      <c r="B228" s="157" t="s">
        <v>368</v>
      </c>
      <c r="C228" s="157" t="s">
        <v>369</v>
      </c>
      <c r="D228" s="157">
        <v>100</v>
      </c>
      <c r="E228" s="157">
        <v>142527</v>
      </c>
      <c r="F228" s="157">
        <v>1833</v>
      </c>
      <c r="G228" s="161"/>
      <c r="H228" s="158">
        <f>ROUND(E228/F228,2)</f>
        <v>77.760000000000005</v>
      </c>
    </row>
    <row r="229" spans="1:8" ht="13" x14ac:dyDescent="0.3">
      <c r="A229" s="157" t="s">
        <v>370</v>
      </c>
      <c r="B229" s="157" t="s">
        <v>371</v>
      </c>
      <c r="C229" s="157" t="s">
        <v>372</v>
      </c>
      <c r="D229" s="157">
        <v>50</v>
      </c>
      <c r="E229" s="157">
        <v>198.81</v>
      </c>
      <c r="F229" s="157">
        <v>15</v>
      </c>
      <c r="G229" s="159">
        <v>20</v>
      </c>
      <c r="H229" s="158">
        <f>ROUND(E229/F229,2)</f>
        <v>13.25</v>
      </c>
    </row>
    <row r="230" spans="1:8" ht="13" x14ac:dyDescent="0.3">
      <c r="A230" s="157" t="s">
        <v>370</v>
      </c>
      <c r="B230" s="157" t="s">
        <v>371</v>
      </c>
      <c r="C230" s="157" t="s">
        <v>372</v>
      </c>
      <c r="D230" s="157">
        <v>100</v>
      </c>
      <c r="E230" s="157">
        <v>1395.43</v>
      </c>
      <c r="F230" s="157">
        <v>52</v>
      </c>
      <c r="G230" s="161"/>
      <c r="H230" s="158">
        <f>ROUND(E230/F230,2)</f>
        <v>26.84</v>
      </c>
    </row>
    <row r="231" spans="1:8" ht="13" x14ac:dyDescent="0.3">
      <c r="A231" s="157" t="s">
        <v>373</v>
      </c>
      <c r="B231" s="157" t="s">
        <v>374</v>
      </c>
      <c r="C231" s="157" t="s">
        <v>375</v>
      </c>
      <c r="D231" s="157">
        <v>50</v>
      </c>
      <c r="E231" s="157">
        <v>479.83</v>
      </c>
      <c r="F231" s="157">
        <v>36</v>
      </c>
      <c r="G231" s="159">
        <v>28</v>
      </c>
      <c r="H231" s="158">
        <f>ROUND(E231/F231,2)</f>
        <v>13.33</v>
      </c>
    </row>
    <row r="232" spans="1:8" ht="13" x14ac:dyDescent="0.3">
      <c r="A232" s="157" t="s">
        <v>373</v>
      </c>
      <c r="B232" s="157" t="s">
        <v>374</v>
      </c>
      <c r="C232" s="157" t="s">
        <v>375</v>
      </c>
      <c r="D232" s="157">
        <v>100</v>
      </c>
      <c r="E232" s="157">
        <v>1693.9</v>
      </c>
      <c r="F232" s="157">
        <v>95</v>
      </c>
      <c r="G232" s="161"/>
      <c r="H232" s="158">
        <f>ROUND(E232/F232,2)</f>
        <v>17.829999999999998</v>
      </c>
    </row>
    <row r="233" spans="1:8" ht="13" x14ac:dyDescent="0.3">
      <c r="A233" s="157" t="s">
        <v>376</v>
      </c>
      <c r="B233" s="157" t="s">
        <v>377</v>
      </c>
      <c r="C233" s="157" t="s">
        <v>378</v>
      </c>
      <c r="D233" s="157">
        <v>50</v>
      </c>
      <c r="E233" s="157">
        <v>3935.75</v>
      </c>
      <c r="F233" s="157">
        <v>240</v>
      </c>
      <c r="G233" s="159">
        <v>303</v>
      </c>
      <c r="H233" s="158">
        <f>ROUND(E233/F233,2)</f>
        <v>16.399999999999999</v>
      </c>
    </row>
    <row r="234" spans="1:8" ht="13" x14ac:dyDescent="0.3">
      <c r="A234" s="157" t="s">
        <v>376</v>
      </c>
      <c r="B234" s="157" t="s">
        <v>377</v>
      </c>
      <c r="C234" s="157" t="s">
        <v>378</v>
      </c>
      <c r="D234" s="157">
        <v>100</v>
      </c>
      <c r="E234" s="157">
        <v>137512.73000000001</v>
      </c>
      <c r="F234" s="157">
        <v>1601</v>
      </c>
      <c r="G234" s="161"/>
      <c r="H234" s="158">
        <f>ROUND(E234/F234,2)</f>
        <v>85.89</v>
      </c>
    </row>
    <row r="235" spans="1:8" ht="13" x14ac:dyDescent="0.3">
      <c r="A235" s="157" t="s">
        <v>379</v>
      </c>
      <c r="B235" s="157" t="s">
        <v>380</v>
      </c>
      <c r="C235" s="157" t="s">
        <v>381</v>
      </c>
      <c r="D235" s="157">
        <v>50</v>
      </c>
      <c r="E235" s="157">
        <v>126.53</v>
      </c>
      <c r="F235" s="157">
        <v>9</v>
      </c>
      <c r="G235" s="159">
        <v>28</v>
      </c>
      <c r="H235" s="158">
        <f>ROUND(E235/F235,2)</f>
        <v>14.06</v>
      </c>
    </row>
    <row r="236" spans="1:8" ht="13" x14ac:dyDescent="0.3">
      <c r="A236" s="157" t="s">
        <v>379</v>
      </c>
      <c r="B236" s="157" t="s">
        <v>380</v>
      </c>
      <c r="C236" s="157" t="s">
        <v>381</v>
      </c>
      <c r="D236" s="157">
        <v>100</v>
      </c>
      <c r="E236" s="157">
        <v>1924.94</v>
      </c>
      <c r="F236" s="157">
        <v>85</v>
      </c>
      <c r="G236" s="161"/>
      <c r="H236" s="158">
        <f>ROUND(E236/F236,2)</f>
        <v>22.65</v>
      </c>
    </row>
    <row r="237" spans="1:8" ht="13" x14ac:dyDescent="0.3">
      <c r="A237" s="157" t="s">
        <v>382</v>
      </c>
      <c r="B237" s="157" t="s">
        <v>383</v>
      </c>
      <c r="C237" s="157" t="s">
        <v>384</v>
      </c>
      <c r="D237" s="157">
        <v>50</v>
      </c>
      <c r="E237" s="157">
        <v>602.67999999999995</v>
      </c>
      <c r="F237" s="157">
        <v>43</v>
      </c>
      <c r="G237" s="159">
        <v>95</v>
      </c>
      <c r="H237" s="158">
        <f>ROUND(E237/F237,2)</f>
        <v>14.02</v>
      </c>
    </row>
    <row r="238" spans="1:8" ht="13" x14ac:dyDescent="0.3">
      <c r="A238" s="157" t="s">
        <v>382</v>
      </c>
      <c r="B238" s="157" t="s">
        <v>383</v>
      </c>
      <c r="C238" s="157" t="s">
        <v>384</v>
      </c>
      <c r="D238" s="157">
        <v>100</v>
      </c>
      <c r="E238" s="157">
        <v>99601.98</v>
      </c>
      <c r="F238" s="157">
        <v>391</v>
      </c>
      <c r="G238" s="161"/>
      <c r="H238" s="158">
        <f>ROUND(E238/F238,2)</f>
        <v>254.74</v>
      </c>
    </row>
    <row r="239" spans="1:8" ht="13" x14ac:dyDescent="0.3">
      <c r="A239" s="157" t="s">
        <v>385</v>
      </c>
      <c r="B239" s="157" t="s">
        <v>386</v>
      </c>
      <c r="C239" s="157" t="s">
        <v>387</v>
      </c>
      <c r="D239" s="157">
        <v>50</v>
      </c>
      <c r="E239" s="157">
        <v>593.46</v>
      </c>
      <c r="F239" s="157">
        <v>42</v>
      </c>
      <c r="G239" s="159">
        <v>81</v>
      </c>
      <c r="H239" s="158">
        <f>ROUND(E239/F239,2)</f>
        <v>14.13</v>
      </c>
    </row>
    <row r="240" spans="1:8" ht="13" x14ac:dyDescent="0.3">
      <c r="A240" s="157" t="s">
        <v>385</v>
      </c>
      <c r="B240" s="157" t="s">
        <v>386</v>
      </c>
      <c r="C240" s="157" t="s">
        <v>387</v>
      </c>
      <c r="D240" s="157">
        <v>100</v>
      </c>
      <c r="E240" s="157">
        <v>97273.2</v>
      </c>
      <c r="F240" s="157">
        <v>340</v>
      </c>
      <c r="G240" s="161"/>
      <c r="H240" s="158">
        <f>ROUND(E240/F240,2)</f>
        <v>286.10000000000002</v>
      </c>
    </row>
    <row r="241" spans="1:8" ht="13" x14ac:dyDescent="0.3">
      <c r="A241" s="157" t="s">
        <v>388</v>
      </c>
      <c r="B241" s="157" t="s">
        <v>389</v>
      </c>
      <c r="C241" s="157" t="s">
        <v>390</v>
      </c>
      <c r="D241" s="157">
        <v>100</v>
      </c>
      <c r="E241" s="157">
        <v>2057.56</v>
      </c>
      <c r="F241" s="157">
        <v>26</v>
      </c>
      <c r="G241" s="157">
        <v>8</v>
      </c>
      <c r="H241" s="158">
        <f>ROUND(E241/F241,2)</f>
        <v>79.14</v>
      </c>
    </row>
    <row r="242" spans="1:8" ht="13" x14ac:dyDescent="0.3">
      <c r="A242" s="157" t="s">
        <v>391</v>
      </c>
      <c r="B242" s="157" t="s">
        <v>392</v>
      </c>
      <c r="C242" s="157" t="s">
        <v>393</v>
      </c>
      <c r="D242" s="157">
        <v>50</v>
      </c>
      <c r="E242" s="157">
        <v>9.2200000000000006</v>
      </c>
      <c r="F242" s="157">
        <v>1</v>
      </c>
      <c r="G242" s="159">
        <v>6</v>
      </c>
      <c r="H242" s="158">
        <f>ROUND(E242/F242,2)</f>
        <v>9.2200000000000006</v>
      </c>
    </row>
    <row r="243" spans="1:8" ht="13" x14ac:dyDescent="0.3">
      <c r="A243" s="157" t="s">
        <v>391</v>
      </c>
      <c r="B243" s="157" t="s">
        <v>392</v>
      </c>
      <c r="C243" s="157" t="s">
        <v>393</v>
      </c>
      <c r="D243" s="157">
        <v>100</v>
      </c>
      <c r="E243" s="157">
        <v>271.22000000000003</v>
      </c>
      <c r="F243" s="157">
        <v>25</v>
      </c>
      <c r="G243" s="161"/>
      <c r="H243" s="158">
        <f>ROUND(E243/F243,2)</f>
        <v>10.85</v>
      </c>
    </row>
    <row r="244" spans="1:8" ht="13" x14ac:dyDescent="0.3">
      <c r="A244" s="157" t="s">
        <v>394</v>
      </c>
      <c r="B244" s="157" t="s">
        <v>395</v>
      </c>
      <c r="C244" s="157" t="s">
        <v>396</v>
      </c>
      <c r="D244" s="157">
        <v>50</v>
      </c>
      <c r="E244" s="157">
        <v>1686.61</v>
      </c>
      <c r="F244" s="157">
        <v>104</v>
      </c>
      <c r="G244" s="159">
        <v>238</v>
      </c>
      <c r="H244" s="158">
        <f>ROUND(E244/F244,2)</f>
        <v>16.22</v>
      </c>
    </row>
    <row r="245" spans="1:8" ht="13" x14ac:dyDescent="0.3">
      <c r="A245" s="157" t="s">
        <v>394</v>
      </c>
      <c r="B245" s="157" t="s">
        <v>395</v>
      </c>
      <c r="C245" s="157" t="s">
        <v>396</v>
      </c>
      <c r="D245" s="157">
        <v>100</v>
      </c>
      <c r="E245" s="157">
        <v>140453.6</v>
      </c>
      <c r="F245" s="157">
        <v>990</v>
      </c>
      <c r="G245" s="161"/>
      <c r="H245" s="158">
        <f>ROUND(E245/F245,2)</f>
        <v>141.87</v>
      </c>
    </row>
    <row r="246" spans="1:8" ht="13" x14ac:dyDescent="0.3">
      <c r="A246" s="157" t="s">
        <v>397</v>
      </c>
      <c r="B246" s="157" t="s">
        <v>398</v>
      </c>
      <c r="C246" s="157" t="s">
        <v>399</v>
      </c>
      <c r="D246" s="157">
        <v>50</v>
      </c>
      <c r="E246" s="157">
        <v>648.38</v>
      </c>
      <c r="F246" s="157">
        <v>23</v>
      </c>
      <c r="G246" s="159">
        <v>45</v>
      </c>
      <c r="H246" s="158">
        <f>ROUND(E246/F246,2)</f>
        <v>28.19</v>
      </c>
    </row>
    <row r="247" spans="1:8" ht="13" x14ac:dyDescent="0.3">
      <c r="A247" s="157" t="s">
        <v>397</v>
      </c>
      <c r="B247" s="157" t="s">
        <v>398</v>
      </c>
      <c r="C247" s="157" t="s">
        <v>399</v>
      </c>
      <c r="D247" s="157">
        <v>100</v>
      </c>
      <c r="E247" s="157">
        <v>5857.35</v>
      </c>
      <c r="F247" s="157">
        <v>187</v>
      </c>
      <c r="G247" s="161"/>
      <c r="H247" s="158">
        <f>ROUND(E247/F247,2)</f>
        <v>31.32</v>
      </c>
    </row>
    <row r="248" spans="1:8" ht="13" x14ac:dyDescent="0.3">
      <c r="A248" s="157" t="s">
        <v>400</v>
      </c>
      <c r="B248" s="157" t="s">
        <v>401</v>
      </c>
      <c r="C248" s="157" t="s">
        <v>402</v>
      </c>
      <c r="D248" s="157">
        <v>50</v>
      </c>
      <c r="E248" s="157">
        <v>3.4</v>
      </c>
      <c r="F248" s="157">
        <v>1</v>
      </c>
      <c r="G248" s="159">
        <v>16</v>
      </c>
      <c r="H248" s="158">
        <f>ROUND(E248/F248,2)</f>
        <v>3.4</v>
      </c>
    </row>
    <row r="249" spans="1:8" ht="13" x14ac:dyDescent="0.3">
      <c r="A249" s="157" t="s">
        <v>400</v>
      </c>
      <c r="B249" s="157" t="s">
        <v>401</v>
      </c>
      <c r="C249" s="157" t="s">
        <v>402</v>
      </c>
      <c r="D249" s="157">
        <v>100</v>
      </c>
      <c r="E249" s="157">
        <v>680.1</v>
      </c>
      <c r="F249" s="157">
        <v>53</v>
      </c>
      <c r="G249" s="161"/>
      <c r="H249" s="158">
        <f>ROUND(E249/F249,2)</f>
        <v>12.83</v>
      </c>
    </row>
    <row r="250" spans="1:8" ht="13" x14ac:dyDescent="0.3">
      <c r="A250" s="157" t="s">
        <v>403</v>
      </c>
      <c r="B250" s="157" t="s">
        <v>404</v>
      </c>
      <c r="C250" s="157" t="s">
        <v>405</v>
      </c>
      <c r="D250" s="157">
        <v>50</v>
      </c>
      <c r="E250" s="157">
        <v>21.15</v>
      </c>
      <c r="F250" s="157">
        <v>1</v>
      </c>
      <c r="G250" s="159">
        <v>26</v>
      </c>
      <c r="H250" s="158">
        <f>ROUND(E250/F250,2)</f>
        <v>21.15</v>
      </c>
    </row>
    <row r="251" spans="1:8" ht="13" x14ac:dyDescent="0.3">
      <c r="A251" s="157" t="s">
        <v>403</v>
      </c>
      <c r="B251" s="157" t="s">
        <v>404</v>
      </c>
      <c r="C251" s="157" t="s">
        <v>405</v>
      </c>
      <c r="D251" s="157">
        <v>100</v>
      </c>
      <c r="E251" s="157">
        <v>3500.18</v>
      </c>
      <c r="F251" s="157">
        <v>93</v>
      </c>
      <c r="G251" s="161"/>
      <c r="H251" s="158">
        <f>ROUND(E251/F251,2)</f>
        <v>37.64</v>
      </c>
    </row>
    <row r="252" spans="1:8" ht="13" x14ac:dyDescent="0.3">
      <c r="A252" s="157" t="s">
        <v>406</v>
      </c>
      <c r="B252" s="157" t="s">
        <v>407</v>
      </c>
      <c r="C252" s="157" t="s">
        <v>408</v>
      </c>
      <c r="D252" s="157">
        <v>50</v>
      </c>
      <c r="E252" s="157">
        <v>358</v>
      </c>
      <c r="F252" s="157">
        <v>24</v>
      </c>
      <c r="G252" s="159">
        <v>24</v>
      </c>
      <c r="H252" s="158">
        <f>ROUND(E252/F252,2)</f>
        <v>14.92</v>
      </c>
    </row>
    <row r="253" spans="1:8" ht="13" x14ac:dyDescent="0.3">
      <c r="A253" s="157" t="s">
        <v>406</v>
      </c>
      <c r="B253" s="157" t="s">
        <v>407</v>
      </c>
      <c r="C253" s="157" t="s">
        <v>408</v>
      </c>
      <c r="D253" s="157">
        <v>100</v>
      </c>
      <c r="E253" s="157">
        <v>1677.83</v>
      </c>
      <c r="F253" s="157">
        <v>75</v>
      </c>
      <c r="G253" s="161"/>
      <c r="H253" s="158">
        <f>ROUND(E253/F253,2)</f>
        <v>22.37</v>
      </c>
    </row>
    <row r="254" spans="1:8" ht="13" x14ac:dyDescent="0.3">
      <c r="A254" s="157" t="s">
        <v>409</v>
      </c>
      <c r="B254" s="157" t="s">
        <v>410</v>
      </c>
      <c r="C254" s="157" t="s">
        <v>411</v>
      </c>
      <c r="D254" s="157">
        <v>50</v>
      </c>
      <c r="E254" s="157">
        <v>655.68</v>
      </c>
      <c r="F254" s="157">
        <v>55</v>
      </c>
      <c r="G254" s="159">
        <v>140</v>
      </c>
      <c r="H254" s="158">
        <f>ROUND(E254/F254,2)</f>
        <v>11.92</v>
      </c>
    </row>
    <row r="255" spans="1:8" ht="13" x14ac:dyDescent="0.3">
      <c r="A255" s="157" t="s">
        <v>409</v>
      </c>
      <c r="B255" s="157" t="s">
        <v>410</v>
      </c>
      <c r="C255" s="157" t="s">
        <v>411</v>
      </c>
      <c r="D255" s="157">
        <v>100</v>
      </c>
      <c r="E255" s="157">
        <v>128738.14</v>
      </c>
      <c r="F255" s="157">
        <v>582</v>
      </c>
      <c r="G255" s="161"/>
      <c r="H255" s="158">
        <f>ROUND(E255/F255,2)</f>
        <v>221.2</v>
      </c>
    </row>
    <row r="256" spans="1:8" ht="13" x14ac:dyDescent="0.3">
      <c r="A256" s="157" t="s">
        <v>412</v>
      </c>
      <c r="B256" s="157" t="s">
        <v>413</v>
      </c>
      <c r="C256" s="157" t="s">
        <v>414</v>
      </c>
      <c r="D256" s="157">
        <v>50</v>
      </c>
      <c r="E256" s="157">
        <v>3145.15</v>
      </c>
      <c r="F256" s="157">
        <v>239</v>
      </c>
      <c r="G256" s="159">
        <v>2179</v>
      </c>
      <c r="H256" s="158">
        <f>ROUND(E256/F256,2)</f>
        <v>13.16</v>
      </c>
    </row>
    <row r="257" spans="1:8" ht="13" x14ac:dyDescent="0.3">
      <c r="A257" s="157" t="s">
        <v>412</v>
      </c>
      <c r="B257" s="157" t="s">
        <v>413</v>
      </c>
      <c r="C257" s="157" t="s">
        <v>414</v>
      </c>
      <c r="D257" s="157">
        <v>100</v>
      </c>
      <c r="E257" s="157">
        <v>7014538.5800000001</v>
      </c>
      <c r="F257" s="157">
        <v>10731</v>
      </c>
      <c r="G257" s="161"/>
      <c r="H257" s="158">
        <f>ROUND(E257/F257,2)</f>
        <v>653.66999999999996</v>
      </c>
    </row>
    <row r="258" spans="1:8" ht="13" x14ac:dyDescent="0.3">
      <c r="A258" s="157" t="s">
        <v>415</v>
      </c>
      <c r="B258" s="157" t="s">
        <v>416</v>
      </c>
      <c r="C258" s="157" t="s">
        <v>417</v>
      </c>
      <c r="D258" s="157">
        <v>50</v>
      </c>
      <c r="E258" s="157">
        <v>100.4</v>
      </c>
      <c r="F258" s="157">
        <v>9</v>
      </c>
      <c r="G258" s="159">
        <v>86</v>
      </c>
      <c r="H258" s="158">
        <f>ROUND(E258/F258,2)</f>
        <v>11.16</v>
      </c>
    </row>
    <row r="259" spans="1:8" ht="13" x14ac:dyDescent="0.3">
      <c r="A259" s="157" t="s">
        <v>415</v>
      </c>
      <c r="B259" s="157" t="s">
        <v>416</v>
      </c>
      <c r="C259" s="157" t="s">
        <v>417</v>
      </c>
      <c r="D259" s="157">
        <v>100</v>
      </c>
      <c r="E259" s="157">
        <v>399462.47</v>
      </c>
      <c r="F259" s="157">
        <v>408</v>
      </c>
      <c r="G259" s="161"/>
      <c r="H259" s="158">
        <f>ROUND(E259/F259,2)</f>
        <v>979.07</v>
      </c>
    </row>
    <row r="260" spans="1:8" ht="13" x14ac:dyDescent="0.3">
      <c r="A260" s="157" t="s">
        <v>418</v>
      </c>
      <c r="B260" s="157" t="s">
        <v>419</v>
      </c>
      <c r="C260" s="157" t="s">
        <v>420</v>
      </c>
      <c r="D260" s="157">
        <v>50</v>
      </c>
      <c r="E260" s="157">
        <v>13.66</v>
      </c>
      <c r="F260" s="157">
        <v>2</v>
      </c>
      <c r="G260" s="159">
        <v>143</v>
      </c>
      <c r="H260" s="158">
        <f>ROUND(E260/F260,2)</f>
        <v>6.83</v>
      </c>
    </row>
    <row r="261" spans="1:8" ht="13" x14ac:dyDescent="0.3">
      <c r="A261" s="157" t="s">
        <v>418</v>
      </c>
      <c r="B261" s="157" t="s">
        <v>419</v>
      </c>
      <c r="C261" s="157" t="s">
        <v>420</v>
      </c>
      <c r="D261" s="157">
        <v>100</v>
      </c>
      <c r="E261" s="157">
        <v>261160</v>
      </c>
      <c r="F261" s="157">
        <v>959</v>
      </c>
      <c r="G261" s="161"/>
      <c r="H261" s="158">
        <f>ROUND(E261/F261,2)</f>
        <v>272.33</v>
      </c>
    </row>
    <row r="262" spans="1:8" ht="13" x14ac:dyDescent="0.3">
      <c r="A262" s="157" t="s">
        <v>421</v>
      </c>
      <c r="B262" s="157" t="s">
        <v>422</v>
      </c>
      <c r="C262" s="157" t="s">
        <v>423</v>
      </c>
      <c r="D262" s="157">
        <v>50</v>
      </c>
      <c r="E262" s="157">
        <v>755</v>
      </c>
      <c r="F262" s="157">
        <v>55</v>
      </c>
      <c r="G262" s="159">
        <v>378</v>
      </c>
      <c r="H262" s="158">
        <f>ROUND(E262/F262,2)</f>
        <v>13.73</v>
      </c>
    </row>
    <row r="263" spans="1:8" ht="13" x14ac:dyDescent="0.3">
      <c r="A263" s="157" t="s">
        <v>421</v>
      </c>
      <c r="B263" s="157" t="s">
        <v>422</v>
      </c>
      <c r="C263" s="157" t="s">
        <v>423</v>
      </c>
      <c r="D263" s="157">
        <v>100</v>
      </c>
      <c r="E263" s="157">
        <v>602390.52</v>
      </c>
      <c r="F263" s="157">
        <v>2628</v>
      </c>
      <c r="G263" s="161"/>
      <c r="H263" s="158">
        <f>ROUND(E263/F263,2)</f>
        <v>229.22</v>
      </c>
    </row>
    <row r="264" spans="1:8" ht="13" x14ac:dyDescent="0.3">
      <c r="A264" s="157" t="s">
        <v>424</v>
      </c>
      <c r="B264" s="157" t="s">
        <v>425</v>
      </c>
      <c r="C264" s="157" t="s">
        <v>426</v>
      </c>
      <c r="D264" s="157">
        <v>50</v>
      </c>
      <c r="E264" s="157">
        <v>9.86</v>
      </c>
      <c r="F264" s="157">
        <v>1</v>
      </c>
      <c r="G264" s="159">
        <v>34</v>
      </c>
      <c r="H264" s="158">
        <f>ROUND(E264/F264,2)</f>
        <v>9.86</v>
      </c>
    </row>
    <row r="265" spans="1:8" ht="13" x14ac:dyDescent="0.3">
      <c r="A265" s="157" t="s">
        <v>424</v>
      </c>
      <c r="B265" s="157" t="s">
        <v>425</v>
      </c>
      <c r="C265" s="157" t="s">
        <v>426</v>
      </c>
      <c r="D265" s="157">
        <v>100</v>
      </c>
      <c r="E265" s="157">
        <v>33503.339999999997</v>
      </c>
      <c r="F265" s="157">
        <v>95</v>
      </c>
      <c r="G265" s="161"/>
      <c r="H265" s="158">
        <f>ROUND(E265/F265,2)</f>
        <v>352.67</v>
      </c>
    </row>
    <row r="266" spans="1:8" ht="13" x14ac:dyDescent="0.3">
      <c r="A266" s="157" t="s">
        <v>427</v>
      </c>
      <c r="B266" s="157" t="s">
        <v>428</v>
      </c>
      <c r="C266" s="157" t="s">
        <v>429</v>
      </c>
      <c r="D266" s="157">
        <v>50</v>
      </c>
      <c r="E266" s="157">
        <v>96.79</v>
      </c>
      <c r="F266" s="157">
        <v>9</v>
      </c>
      <c r="G266" s="159">
        <v>62</v>
      </c>
      <c r="H266" s="158">
        <f>ROUND(E266/F266,2)</f>
        <v>10.75</v>
      </c>
    </row>
    <row r="267" spans="1:8" ht="13" x14ac:dyDescent="0.3">
      <c r="A267" s="157" t="s">
        <v>427</v>
      </c>
      <c r="B267" s="157" t="s">
        <v>428</v>
      </c>
      <c r="C267" s="157" t="s">
        <v>429</v>
      </c>
      <c r="D267" s="157">
        <v>100</v>
      </c>
      <c r="E267" s="157">
        <v>8386.4500000000007</v>
      </c>
      <c r="F267" s="157">
        <v>254</v>
      </c>
      <c r="G267" s="161"/>
      <c r="H267" s="158">
        <f>ROUND(E267/F267,2)</f>
        <v>33.020000000000003</v>
      </c>
    </row>
    <row r="268" spans="1:8" ht="13" x14ac:dyDescent="0.3">
      <c r="A268" s="157" t="s">
        <v>430</v>
      </c>
      <c r="B268" s="157" t="s">
        <v>431</v>
      </c>
      <c r="C268" s="157" t="s">
        <v>432</v>
      </c>
      <c r="D268" s="157">
        <v>50</v>
      </c>
      <c r="E268" s="157">
        <v>17.940000000000001</v>
      </c>
      <c r="F268" s="157">
        <v>1</v>
      </c>
      <c r="G268" s="159">
        <v>11</v>
      </c>
      <c r="H268" s="158">
        <f>ROUND(E268/F268,2)</f>
        <v>17.940000000000001</v>
      </c>
    </row>
    <row r="269" spans="1:8" ht="13" x14ac:dyDescent="0.3">
      <c r="A269" s="157" t="s">
        <v>430</v>
      </c>
      <c r="B269" s="157" t="s">
        <v>431</v>
      </c>
      <c r="C269" s="157" t="s">
        <v>432</v>
      </c>
      <c r="D269" s="157">
        <v>100</v>
      </c>
      <c r="E269" s="157">
        <v>10718.7</v>
      </c>
      <c r="F269" s="157">
        <v>25</v>
      </c>
      <c r="G269" s="161"/>
      <c r="H269" s="158">
        <f>ROUND(E269/F269,2)</f>
        <v>428.75</v>
      </c>
    </row>
    <row r="270" spans="1:8" ht="13" x14ac:dyDescent="0.3">
      <c r="A270" s="157" t="s">
        <v>433</v>
      </c>
      <c r="B270" s="157" t="s">
        <v>434</v>
      </c>
      <c r="C270" s="157" t="s">
        <v>435</v>
      </c>
      <c r="D270" s="157">
        <v>50</v>
      </c>
      <c r="E270" s="157">
        <v>31.71</v>
      </c>
      <c r="F270" s="157">
        <v>3</v>
      </c>
      <c r="G270" s="159">
        <v>38</v>
      </c>
      <c r="H270" s="158">
        <f>ROUND(E270/F270,2)</f>
        <v>10.57</v>
      </c>
    </row>
    <row r="271" spans="1:8" ht="13" x14ac:dyDescent="0.3">
      <c r="A271" s="157" t="s">
        <v>433</v>
      </c>
      <c r="B271" s="157" t="s">
        <v>434</v>
      </c>
      <c r="C271" s="157" t="s">
        <v>435</v>
      </c>
      <c r="D271" s="157">
        <v>100</v>
      </c>
      <c r="E271" s="157">
        <v>4942.51</v>
      </c>
      <c r="F271" s="157">
        <v>105</v>
      </c>
      <c r="G271" s="161"/>
      <c r="H271" s="158">
        <f>ROUND(E271/F271,2)</f>
        <v>47.07</v>
      </c>
    </row>
    <row r="272" spans="1:8" ht="13" x14ac:dyDescent="0.3">
      <c r="A272" s="157" t="s">
        <v>436</v>
      </c>
      <c r="B272" s="157" t="s">
        <v>437</v>
      </c>
      <c r="C272" s="157" t="s">
        <v>438</v>
      </c>
      <c r="D272" s="157">
        <v>50</v>
      </c>
      <c r="E272" s="157">
        <v>767.62</v>
      </c>
      <c r="F272" s="157">
        <v>71</v>
      </c>
      <c r="G272" s="159">
        <v>391</v>
      </c>
      <c r="H272" s="158">
        <f>ROUND(E272/F272,2)</f>
        <v>10.81</v>
      </c>
    </row>
    <row r="273" spans="1:8" ht="13" x14ac:dyDescent="0.3">
      <c r="A273" s="157" t="s">
        <v>436</v>
      </c>
      <c r="B273" s="157" t="s">
        <v>437</v>
      </c>
      <c r="C273" s="157" t="s">
        <v>438</v>
      </c>
      <c r="D273" s="157">
        <v>100</v>
      </c>
      <c r="E273" s="157">
        <v>889998.74</v>
      </c>
      <c r="F273" s="157">
        <v>1976</v>
      </c>
      <c r="G273" s="161"/>
      <c r="H273" s="158">
        <f>ROUND(E273/F273,2)</f>
        <v>450.4</v>
      </c>
    </row>
    <row r="274" spans="1:8" ht="13" x14ac:dyDescent="0.3">
      <c r="A274" s="157" t="s">
        <v>439</v>
      </c>
      <c r="B274" s="157" t="s">
        <v>440</v>
      </c>
      <c r="C274" s="157" t="s">
        <v>441</v>
      </c>
      <c r="D274" s="157">
        <v>50</v>
      </c>
      <c r="E274" s="157">
        <v>850.93</v>
      </c>
      <c r="F274" s="157">
        <v>52</v>
      </c>
      <c r="G274" s="159">
        <v>876</v>
      </c>
      <c r="H274" s="158">
        <f>ROUND(E274/F274,2)</f>
        <v>16.36</v>
      </c>
    </row>
    <row r="275" spans="1:8" ht="13" x14ac:dyDescent="0.3">
      <c r="A275" s="157" t="s">
        <v>439</v>
      </c>
      <c r="B275" s="157" t="s">
        <v>440</v>
      </c>
      <c r="C275" s="157" t="s">
        <v>441</v>
      </c>
      <c r="D275" s="157">
        <v>100</v>
      </c>
      <c r="E275" s="157">
        <v>1906735.72</v>
      </c>
      <c r="F275" s="157">
        <v>3061</v>
      </c>
      <c r="G275" s="161"/>
      <c r="H275" s="158">
        <f>ROUND(E275/F275,2)</f>
        <v>622.91</v>
      </c>
    </row>
    <row r="276" spans="1:8" ht="13" x14ac:dyDescent="0.3">
      <c r="A276" s="157" t="s">
        <v>442</v>
      </c>
      <c r="B276" s="157" t="s">
        <v>443</v>
      </c>
      <c r="C276" s="157" t="s">
        <v>444</v>
      </c>
      <c r="D276" s="157">
        <v>50</v>
      </c>
      <c r="E276" s="157">
        <v>169.09</v>
      </c>
      <c r="F276" s="157">
        <v>15</v>
      </c>
      <c r="G276" s="159">
        <v>319</v>
      </c>
      <c r="H276" s="158">
        <f>ROUND(E276/F276,2)</f>
        <v>11.27</v>
      </c>
    </row>
    <row r="277" spans="1:8" ht="13" x14ac:dyDescent="0.3">
      <c r="A277" s="157" t="s">
        <v>442</v>
      </c>
      <c r="B277" s="157" t="s">
        <v>443</v>
      </c>
      <c r="C277" s="157" t="s">
        <v>444</v>
      </c>
      <c r="D277" s="157">
        <v>100</v>
      </c>
      <c r="E277" s="157">
        <v>2890800.39</v>
      </c>
      <c r="F277" s="157">
        <v>1126</v>
      </c>
      <c r="G277" s="161"/>
      <c r="H277" s="158">
        <f>ROUND(E277/F277,2)</f>
        <v>2567.3200000000002</v>
      </c>
    </row>
    <row r="278" spans="1:8" ht="13" x14ac:dyDescent="0.3">
      <c r="A278" s="157" t="s">
        <v>445</v>
      </c>
      <c r="B278" s="157" t="s">
        <v>446</v>
      </c>
      <c r="C278" s="157" t="s">
        <v>447</v>
      </c>
      <c r="D278" s="157">
        <v>50</v>
      </c>
      <c r="E278" s="157">
        <v>9.2799999999999994</v>
      </c>
      <c r="F278" s="157">
        <v>1</v>
      </c>
      <c r="G278" s="159">
        <v>9</v>
      </c>
      <c r="H278" s="158">
        <f>ROUND(E278/F278,2)</f>
        <v>9.2799999999999994</v>
      </c>
    </row>
    <row r="279" spans="1:8" ht="13" x14ac:dyDescent="0.3">
      <c r="A279" s="157" t="s">
        <v>445</v>
      </c>
      <c r="B279" s="157" t="s">
        <v>446</v>
      </c>
      <c r="C279" s="157" t="s">
        <v>447</v>
      </c>
      <c r="D279" s="157">
        <v>100</v>
      </c>
      <c r="E279" s="157">
        <v>5195.4799999999996</v>
      </c>
      <c r="F279" s="157">
        <v>18</v>
      </c>
      <c r="G279" s="161"/>
      <c r="H279" s="158">
        <f>ROUND(E279/F279,2)</f>
        <v>288.64</v>
      </c>
    </row>
    <row r="280" spans="1:8" ht="13" x14ac:dyDescent="0.3">
      <c r="A280" s="157" t="s">
        <v>448</v>
      </c>
      <c r="B280" s="157" t="s">
        <v>449</v>
      </c>
      <c r="C280" s="157" t="s">
        <v>450</v>
      </c>
      <c r="D280" s="157">
        <v>50</v>
      </c>
      <c r="E280" s="157">
        <v>45.98</v>
      </c>
      <c r="F280" s="157">
        <v>5</v>
      </c>
      <c r="G280" s="159">
        <v>14</v>
      </c>
      <c r="H280" s="158">
        <f>ROUND(E280/F280,2)</f>
        <v>9.1999999999999993</v>
      </c>
    </row>
    <row r="281" spans="1:8" ht="13" x14ac:dyDescent="0.3">
      <c r="A281" s="157" t="s">
        <v>448</v>
      </c>
      <c r="B281" s="157" t="s">
        <v>449</v>
      </c>
      <c r="C281" s="157" t="s">
        <v>450</v>
      </c>
      <c r="D281" s="157">
        <v>100</v>
      </c>
      <c r="E281" s="157">
        <v>266.45</v>
      </c>
      <c r="F281" s="157">
        <v>25</v>
      </c>
      <c r="G281" s="161"/>
      <c r="H281" s="158">
        <f>ROUND(E281/F281,2)</f>
        <v>10.66</v>
      </c>
    </row>
    <row r="282" spans="1:8" ht="13" x14ac:dyDescent="0.3">
      <c r="A282" s="157" t="s">
        <v>451</v>
      </c>
      <c r="B282" s="157" t="s">
        <v>452</v>
      </c>
      <c r="C282" s="157" t="s">
        <v>453</v>
      </c>
      <c r="D282" s="157">
        <v>50</v>
      </c>
      <c r="E282" s="157">
        <v>219.57</v>
      </c>
      <c r="F282" s="157">
        <v>11</v>
      </c>
      <c r="G282" s="159">
        <v>15</v>
      </c>
      <c r="H282" s="158">
        <f>ROUND(E282/F282,2)</f>
        <v>19.96</v>
      </c>
    </row>
    <row r="283" spans="1:8" ht="13" x14ac:dyDescent="0.3">
      <c r="A283" s="157" t="s">
        <v>451</v>
      </c>
      <c r="B283" s="157" t="s">
        <v>452</v>
      </c>
      <c r="C283" s="157" t="s">
        <v>453</v>
      </c>
      <c r="D283" s="157">
        <v>100</v>
      </c>
      <c r="E283" s="157">
        <v>609.66</v>
      </c>
      <c r="F283" s="157">
        <v>12</v>
      </c>
      <c r="G283" s="161"/>
      <c r="H283" s="158">
        <f>ROUND(E283/F283,2)</f>
        <v>50.81</v>
      </c>
    </row>
    <row r="284" spans="1:8" ht="13" x14ac:dyDescent="0.3">
      <c r="A284" s="157" t="s">
        <v>454</v>
      </c>
      <c r="B284" s="157" t="s">
        <v>455</v>
      </c>
      <c r="C284" s="157" t="s">
        <v>456</v>
      </c>
      <c r="D284" s="157">
        <v>50</v>
      </c>
      <c r="E284" s="157">
        <v>57.32</v>
      </c>
      <c r="F284" s="157">
        <v>4</v>
      </c>
      <c r="G284" s="159">
        <v>14</v>
      </c>
      <c r="H284" s="158">
        <f>ROUND(E284/F284,2)</f>
        <v>14.33</v>
      </c>
    </row>
    <row r="285" spans="1:8" ht="13" x14ac:dyDescent="0.3">
      <c r="A285" s="157" t="s">
        <v>454</v>
      </c>
      <c r="B285" s="157" t="s">
        <v>455</v>
      </c>
      <c r="C285" s="157" t="s">
        <v>456</v>
      </c>
      <c r="D285" s="157">
        <v>100</v>
      </c>
      <c r="E285" s="157">
        <v>368.15</v>
      </c>
      <c r="F285" s="157">
        <v>39</v>
      </c>
      <c r="G285" s="161"/>
      <c r="H285" s="158">
        <f>ROUND(E285/F285,2)</f>
        <v>9.44</v>
      </c>
    </row>
    <row r="286" spans="1:8" ht="13" x14ac:dyDescent="0.3">
      <c r="A286" s="157" t="s">
        <v>457</v>
      </c>
      <c r="B286" s="157" t="s">
        <v>458</v>
      </c>
      <c r="C286" s="157" t="s">
        <v>459</v>
      </c>
      <c r="D286" s="157">
        <v>50</v>
      </c>
      <c r="E286" s="157">
        <v>692.97</v>
      </c>
      <c r="F286" s="157">
        <v>24</v>
      </c>
      <c r="G286" s="159">
        <v>5</v>
      </c>
      <c r="H286" s="158">
        <f>ROUND(E286/F286,2)</f>
        <v>28.87</v>
      </c>
    </row>
    <row r="287" spans="1:8" ht="13" x14ac:dyDescent="0.3">
      <c r="A287" s="157" t="s">
        <v>457</v>
      </c>
      <c r="B287" s="157" t="s">
        <v>458</v>
      </c>
      <c r="C287" s="157" t="s">
        <v>459</v>
      </c>
      <c r="D287" s="157">
        <v>100</v>
      </c>
      <c r="E287" s="157">
        <v>9.67</v>
      </c>
      <c r="F287" s="157">
        <v>3</v>
      </c>
      <c r="G287" s="161"/>
      <c r="H287" s="158">
        <f>ROUND(E287/F287,2)</f>
        <v>3.22</v>
      </c>
    </row>
    <row r="288" spans="1:8" ht="13" x14ac:dyDescent="0.3">
      <c r="A288" s="157" t="s">
        <v>460</v>
      </c>
      <c r="B288" s="157" t="s">
        <v>458</v>
      </c>
      <c r="C288" s="157" t="s">
        <v>459</v>
      </c>
      <c r="D288" s="157">
        <v>50</v>
      </c>
      <c r="E288" s="157">
        <v>692.97</v>
      </c>
      <c r="F288" s="157">
        <v>24</v>
      </c>
      <c r="G288" s="159">
        <v>5</v>
      </c>
      <c r="H288" s="158">
        <f>ROUND(E288/F288,2)</f>
        <v>28.87</v>
      </c>
    </row>
    <row r="289" spans="1:8" ht="13" x14ac:dyDescent="0.3">
      <c r="A289" s="157" t="s">
        <v>460</v>
      </c>
      <c r="B289" s="157" t="s">
        <v>458</v>
      </c>
      <c r="C289" s="157" t="s">
        <v>459</v>
      </c>
      <c r="D289" s="157">
        <v>100</v>
      </c>
      <c r="E289" s="157">
        <v>9.67</v>
      </c>
      <c r="F289" s="157">
        <v>3</v>
      </c>
      <c r="G289" s="161"/>
      <c r="H289" s="158">
        <f>ROUND(E289/F289,2)</f>
        <v>3.22</v>
      </c>
    </row>
    <row r="290" spans="1:8" ht="13" x14ac:dyDescent="0.3">
      <c r="A290" s="157" t="s">
        <v>461</v>
      </c>
      <c r="B290" s="157" t="s">
        <v>462</v>
      </c>
      <c r="C290" s="157" t="s">
        <v>463</v>
      </c>
      <c r="D290" s="157">
        <v>50</v>
      </c>
      <c r="E290" s="157">
        <v>2372.2399999999998</v>
      </c>
      <c r="F290" s="157">
        <v>151</v>
      </c>
      <c r="G290" s="159">
        <v>1649</v>
      </c>
      <c r="H290" s="158">
        <f>ROUND(E290/F290,2)</f>
        <v>15.71</v>
      </c>
    </row>
    <row r="291" spans="1:8" ht="13" x14ac:dyDescent="0.3">
      <c r="A291" s="157" t="s">
        <v>461</v>
      </c>
      <c r="B291" s="157" t="s">
        <v>462</v>
      </c>
      <c r="C291" s="157" t="s">
        <v>463</v>
      </c>
      <c r="D291" s="157">
        <v>100</v>
      </c>
      <c r="E291" s="157">
        <v>1639882.67</v>
      </c>
      <c r="F291" s="157">
        <v>4029</v>
      </c>
      <c r="G291" s="161"/>
      <c r="H291" s="158">
        <f>ROUND(E291/F291,2)</f>
        <v>407.02</v>
      </c>
    </row>
    <row r="292" spans="1:8" ht="13" x14ac:dyDescent="0.3">
      <c r="A292" s="157" t="s">
        <v>464</v>
      </c>
      <c r="B292" s="157" t="s">
        <v>465</v>
      </c>
      <c r="C292" s="157" t="s">
        <v>466</v>
      </c>
      <c r="D292" s="157">
        <v>50</v>
      </c>
      <c r="E292" s="157">
        <v>12.51</v>
      </c>
      <c r="F292" s="157">
        <v>1</v>
      </c>
      <c r="G292" s="159">
        <v>4</v>
      </c>
      <c r="H292" s="158">
        <f>ROUND(E292/F292,2)</f>
        <v>12.51</v>
      </c>
    </row>
    <row r="293" spans="1:8" ht="13" x14ac:dyDescent="0.3">
      <c r="A293" s="157" t="s">
        <v>464</v>
      </c>
      <c r="B293" s="157" t="s">
        <v>465</v>
      </c>
      <c r="C293" s="157" t="s">
        <v>466</v>
      </c>
      <c r="D293" s="157">
        <v>100</v>
      </c>
      <c r="E293" s="157">
        <v>18.98</v>
      </c>
      <c r="F293" s="157">
        <v>3</v>
      </c>
      <c r="G293" s="161"/>
      <c r="H293" s="158">
        <f>ROUND(E293/F293,2)</f>
        <v>6.33</v>
      </c>
    </row>
    <row r="294" spans="1:8" ht="13" x14ac:dyDescent="0.3">
      <c r="A294" s="157" t="s">
        <v>467</v>
      </c>
      <c r="B294" s="157" t="s">
        <v>468</v>
      </c>
      <c r="C294" s="157" t="s">
        <v>469</v>
      </c>
      <c r="D294" s="157">
        <v>50</v>
      </c>
      <c r="E294" s="157">
        <v>110.18</v>
      </c>
      <c r="F294" s="157">
        <v>8</v>
      </c>
      <c r="G294" s="159">
        <v>5</v>
      </c>
      <c r="H294" s="158">
        <f>ROUND(E294/F294,2)</f>
        <v>13.77</v>
      </c>
    </row>
    <row r="295" spans="1:8" ht="13" x14ac:dyDescent="0.3">
      <c r="A295" s="157" t="s">
        <v>467</v>
      </c>
      <c r="B295" s="157" t="s">
        <v>468</v>
      </c>
      <c r="C295" s="157" t="s">
        <v>469</v>
      </c>
      <c r="D295" s="157">
        <v>100</v>
      </c>
      <c r="E295" s="157">
        <v>30.8</v>
      </c>
      <c r="F295" s="157">
        <v>4</v>
      </c>
      <c r="G295" s="161"/>
      <c r="H295" s="158">
        <f>ROUND(E295/F295,2)</f>
        <v>7.7</v>
      </c>
    </row>
    <row r="296" spans="1:8" ht="13" x14ac:dyDescent="0.3">
      <c r="A296" s="157" t="s">
        <v>470</v>
      </c>
      <c r="B296" s="157" t="s">
        <v>471</v>
      </c>
      <c r="C296" s="157" t="s">
        <v>472</v>
      </c>
      <c r="D296" s="157">
        <v>50</v>
      </c>
      <c r="E296" s="157">
        <v>60.47</v>
      </c>
      <c r="F296" s="157">
        <v>12</v>
      </c>
      <c r="G296" s="159">
        <v>5</v>
      </c>
      <c r="H296" s="158">
        <f>ROUND(E296/F296,2)</f>
        <v>5.04</v>
      </c>
    </row>
    <row r="297" spans="1:8" ht="13" x14ac:dyDescent="0.3">
      <c r="A297" s="157" t="s">
        <v>470</v>
      </c>
      <c r="B297" s="157" t="s">
        <v>471</v>
      </c>
      <c r="C297" s="157" t="s">
        <v>472</v>
      </c>
      <c r="D297" s="157">
        <v>100</v>
      </c>
      <c r="E297" s="157">
        <v>110.57</v>
      </c>
      <c r="F297" s="157">
        <v>7</v>
      </c>
      <c r="G297" s="161"/>
      <c r="H297" s="158">
        <f>ROUND(E297/F297,2)</f>
        <v>15.8</v>
      </c>
    </row>
    <row r="298" spans="1:8" ht="13" x14ac:dyDescent="0.3">
      <c r="A298" s="157" t="s">
        <v>473</v>
      </c>
      <c r="B298" s="157" t="s">
        <v>474</v>
      </c>
      <c r="C298" s="157" t="s">
        <v>475</v>
      </c>
      <c r="D298" s="157">
        <v>50</v>
      </c>
      <c r="E298" s="157">
        <v>288.54000000000002</v>
      </c>
      <c r="F298" s="157">
        <v>15</v>
      </c>
      <c r="G298" s="157">
        <v>3</v>
      </c>
      <c r="H298" s="158">
        <f>ROUND(E298/F298,2)</f>
        <v>19.239999999999998</v>
      </c>
    </row>
    <row r="299" spans="1:8" ht="13" x14ac:dyDescent="0.3">
      <c r="A299" s="157" t="s">
        <v>476</v>
      </c>
      <c r="B299" s="157" t="s">
        <v>477</v>
      </c>
      <c r="C299" s="157" t="s">
        <v>478</v>
      </c>
      <c r="D299" s="157">
        <v>50</v>
      </c>
      <c r="E299" s="157">
        <v>402.29</v>
      </c>
      <c r="F299" s="157">
        <v>9</v>
      </c>
      <c r="G299" s="159">
        <v>8</v>
      </c>
      <c r="H299" s="158">
        <f>ROUND(E299/F299,2)</f>
        <v>44.7</v>
      </c>
    </row>
    <row r="300" spans="1:8" ht="13" x14ac:dyDescent="0.3">
      <c r="A300" s="157" t="s">
        <v>476</v>
      </c>
      <c r="B300" s="157" t="s">
        <v>477</v>
      </c>
      <c r="C300" s="157" t="s">
        <v>478</v>
      </c>
      <c r="D300" s="157">
        <v>100</v>
      </c>
      <c r="E300" s="157">
        <v>7176.68</v>
      </c>
      <c r="F300" s="157">
        <v>7</v>
      </c>
      <c r="G300" s="161"/>
      <c r="H300" s="158">
        <f>ROUND(E300/F300,2)</f>
        <v>1025.24</v>
      </c>
    </row>
    <row r="301" spans="1:8" ht="13" x14ac:dyDescent="0.3">
      <c r="A301" s="157" t="s">
        <v>479</v>
      </c>
      <c r="B301" s="157" t="s">
        <v>480</v>
      </c>
      <c r="C301" s="157" t="s">
        <v>481</v>
      </c>
      <c r="D301" s="157">
        <v>50</v>
      </c>
      <c r="E301" s="157">
        <v>767.7</v>
      </c>
      <c r="F301" s="157">
        <v>36</v>
      </c>
      <c r="G301" s="157">
        <v>6</v>
      </c>
      <c r="H301" s="158">
        <f>ROUND(E301/F301,2)</f>
        <v>21.33</v>
      </c>
    </row>
    <row r="302" spans="1:8" ht="13" x14ac:dyDescent="0.3">
      <c r="A302" s="157" t="s">
        <v>482</v>
      </c>
      <c r="B302" s="157" t="s">
        <v>483</v>
      </c>
      <c r="C302" s="157" t="s">
        <v>484</v>
      </c>
      <c r="D302" s="157">
        <v>50</v>
      </c>
      <c r="E302" s="157">
        <v>269.02999999999997</v>
      </c>
      <c r="F302" s="157">
        <v>13</v>
      </c>
      <c r="G302" s="159">
        <v>20</v>
      </c>
      <c r="H302" s="158">
        <f>ROUND(E302/F302,2)</f>
        <v>20.69</v>
      </c>
    </row>
    <row r="303" spans="1:8" ht="13" x14ac:dyDescent="0.3">
      <c r="A303" s="157" t="s">
        <v>482</v>
      </c>
      <c r="B303" s="157" t="s">
        <v>483</v>
      </c>
      <c r="C303" s="157" t="s">
        <v>484</v>
      </c>
      <c r="D303" s="157">
        <v>100</v>
      </c>
      <c r="E303" s="157">
        <v>70678.38</v>
      </c>
      <c r="F303" s="157">
        <v>53</v>
      </c>
      <c r="G303" s="161"/>
      <c r="H303" s="158">
        <f>ROUND(E303/F303,2)</f>
        <v>1333.55</v>
      </c>
    </row>
    <row r="304" spans="1:8" ht="13" x14ac:dyDescent="0.3">
      <c r="A304" s="157" t="s">
        <v>485</v>
      </c>
      <c r="B304" s="157" t="s">
        <v>486</v>
      </c>
      <c r="C304" s="157" t="s">
        <v>487</v>
      </c>
      <c r="D304" s="157">
        <v>50</v>
      </c>
      <c r="E304" s="157">
        <v>78.23</v>
      </c>
      <c r="F304" s="157">
        <v>13</v>
      </c>
      <c r="G304" s="159">
        <v>2</v>
      </c>
      <c r="H304" s="158">
        <f>ROUND(E304/F304,2)</f>
        <v>6.02</v>
      </c>
    </row>
    <row r="305" spans="1:8" ht="13" x14ac:dyDescent="0.3">
      <c r="A305" s="157" t="s">
        <v>485</v>
      </c>
      <c r="B305" s="157" t="s">
        <v>486</v>
      </c>
      <c r="C305" s="157" t="s">
        <v>487</v>
      </c>
      <c r="D305" s="157">
        <v>100</v>
      </c>
      <c r="E305" s="157">
        <v>31.56</v>
      </c>
      <c r="F305" s="157">
        <v>4</v>
      </c>
      <c r="G305" s="161"/>
      <c r="H305" s="158">
        <f>ROUND(E305/F305,2)</f>
        <v>7.89</v>
      </c>
    </row>
    <row r="306" spans="1:8" ht="13" x14ac:dyDescent="0.3">
      <c r="A306" s="157" t="s">
        <v>488</v>
      </c>
      <c r="B306" s="157" t="s">
        <v>489</v>
      </c>
      <c r="C306" s="157" t="s">
        <v>490</v>
      </c>
      <c r="D306" s="157">
        <v>50</v>
      </c>
      <c r="E306" s="157">
        <v>27.78</v>
      </c>
      <c r="F306" s="157">
        <v>2</v>
      </c>
      <c r="G306" s="159">
        <v>682</v>
      </c>
      <c r="H306" s="158">
        <f>ROUND(E306/F306,2)</f>
        <v>13.89</v>
      </c>
    </row>
    <row r="307" spans="1:8" ht="13" x14ac:dyDescent="0.3">
      <c r="A307" s="157" t="s">
        <v>488</v>
      </c>
      <c r="B307" s="157" t="s">
        <v>489</v>
      </c>
      <c r="C307" s="157" t="s">
        <v>490</v>
      </c>
      <c r="D307" s="157">
        <v>100</v>
      </c>
      <c r="E307" s="157">
        <v>70331.360000000001</v>
      </c>
      <c r="F307" s="157">
        <v>1417</v>
      </c>
      <c r="G307" s="161"/>
      <c r="H307" s="158">
        <f>ROUND(E307/F307,2)</f>
        <v>49.63</v>
      </c>
    </row>
    <row r="308" spans="1:8" ht="13" x14ac:dyDescent="0.3">
      <c r="A308" s="157" t="s">
        <v>491</v>
      </c>
      <c r="B308" s="157" t="s">
        <v>492</v>
      </c>
      <c r="C308" s="157" t="s">
        <v>493</v>
      </c>
      <c r="D308" s="157">
        <v>100</v>
      </c>
      <c r="E308" s="157">
        <v>121613.48</v>
      </c>
      <c r="F308" s="157">
        <v>477</v>
      </c>
      <c r="G308" s="157">
        <v>160</v>
      </c>
      <c r="H308" s="158">
        <f>ROUND(E308/F308,2)</f>
        <v>254.95</v>
      </c>
    </row>
    <row r="309" spans="1:8" ht="13" x14ac:dyDescent="0.3">
      <c r="A309" s="157" t="s">
        <v>494</v>
      </c>
      <c r="B309" s="157" t="s">
        <v>495</v>
      </c>
      <c r="C309" s="157" t="s">
        <v>496</v>
      </c>
      <c r="D309" s="157">
        <v>50</v>
      </c>
      <c r="E309" s="157">
        <v>167.12</v>
      </c>
      <c r="F309" s="157">
        <v>25</v>
      </c>
      <c r="G309" s="159">
        <v>846</v>
      </c>
      <c r="H309" s="158">
        <f>ROUND(E309/F309,2)</f>
        <v>6.68</v>
      </c>
    </row>
    <row r="310" spans="1:8" ht="13" x14ac:dyDescent="0.3">
      <c r="A310" s="157" t="s">
        <v>494</v>
      </c>
      <c r="B310" s="157" t="s">
        <v>495</v>
      </c>
      <c r="C310" s="157" t="s">
        <v>496</v>
      </c>
      <c r="D310" s="157">
        <v>100</v>
      </c>
      <c r="E310" s="157">
        <v>1367863.19</v>
      </c>
      <c r="F310" s="157">
        <v>1977</v>
      </c>
      <c r="G310" s="161"/>
      <c r="H310" s="158">
        <f>ROUND(E310/F310,2)</f>
        <v>691.89</v>
      </c>
    </row>
    <row r="311" spans="1:8" ht="13" x14ac:dyDescent="0.3">
      <c r="A311" s="157" t="s">
        <v>497</v>
      </c>
      <c r="B311" s="157" t="s">
        <v>498</v>
      </c>
      <c r="C311" s="157" t="s">
        <v>499</v>
      </c>
      <c r="D311" s="157">
        <v>50</v>
      </c>
      <c r="E311" s="157">
        <v>188.39</v>
      </c>
      <c r="F311" s="157">
        <v>17</v>
      </c>
      <c r="G311" s="159">
        <v>25</v>
      </c>
      <c r="H311" s="158">
        <f>ROUND(E311/F311,2)</f>
        <v>11.08</v>
      </c>
    </row>
    <row r="312" spans="1:8" ht="13" x14ac:dyDescent="0.3">
      <c r="A312" s="157" t="s">
        <v>497</v>
      </c>
      <c r="B312" s="157" t="s">
        <v>498</v>
      </c>
      <c r="C312" s="157" t="s">
        <v>499</v>
      </c>
      <c r="D312" s="157">
        <v>100</v>
      </c>
      <c r="E312" s="157">
        <v>2027.67</v>
      </c>
      <c r="F312" s="157">
        <v>80</v>
      </c>
      <c r="G312" s="161"/>
      <c r="H312" s="158">
        <f>ROUND(E312/F312,2)</f>
        <v>25.35</v>
      </c>
    </row>
    <row r="313" spans="1:8" ht="26" x14ac:dyDescent="0.3">
      <c r="A313" s="6" t="s">
        <v>500</v>
      </c>
      <c r="B313" s="7" t="s">
        <v>501</v>
      </c>
      <c r="C313" s="7" t="s">
        <v>502</v>
      </c>
      <c r="D313" s="13" t="s">
        <v>152</v>
      </c>
      <c r="E313" s="14">
        <f>SUM(E314+E315)</f>
        <v>3037285.21</v>
      </c>
      <c r="F313" s="15">
        <f>SUM(F314+F315)</f>
        <v>46160</v>
      </c>
      <c r="G313" s="15">
        <v>17980</v>
      </c>
      <c r="H313" s="14">
        <f>ROUND(E313/F313,2)</f>
        <v>65.8</v>
      </c>
    </row>
    <row r="314" spans="1:8" ht="13" x14ac:dyDescent="0.3">
      <c r="A314" s="157" t="s">
        <v>500</v>
      </c>
      <c r="B314" s="157" t="s">
        <v>501</v>
      </c>
      <c r="C314" s="157" t="s">
        <v>502</v>
      </c>
      <c r="D314" s="157">
        <v>50</v>
      </c>
      <c r="E314" s="157">
        <v>569.58000000000004</v>
      </c>
      <c r="F314" s="94">
        <f>126-1</f>
        <v>125</v>
      </c>
      <c r="G314" s="159">
        <v>17980</v>
      </c>
      <c r="H314" s="158">
        <f>ROUND(E314/F314,2)</f>
        <v>4.5599999999999996</v>
      </c>
    </row>
    <row r="315" spans="1:8" ht="13" x14ac:dyDescent="0.3">
      <c r="A315" s="157" t="s">
        <v>500</v>
      </c>
      <c r="B315" s="157" t="s">
        <v>501</v>
      </c>
      <c r="C315" s="157" t="s">
        <v>502</v>
      </c>
      <c r="D315" s="157">
        <v>100</v>
      </c>
      <c r="E315" s="157">
        <v>3036715.63</v>
      </c>
      <c r="F315" s="157">
        <v>46035</v>
      </c>
      <c r="G315" s="161"/>
      <c r="H315" s="158">
        <f>ROUND(E315/F315,2)</f>
        <v>65.97</v>
      </c>
    </row>
    <row r="316" spans="1:8" ht="13" x14ac:dyDescent="0.3">
      <c r="A316" s="157" t="s">
        <v>503</v>
      </c>
      <c r="B316" s="157" t="s">
        <v>504</v>
      </c>
      <c r="C316" s="157" t="s">
        <v>505</v>
      </c>
      <c r="D316" s="157">
        <v>50</v>
      </c>
      <c r="E316" s="157">
        <v>569.58000000000004</v>
      </c>
      <c r="F316" s="157">
        <v>125</v>
      </c>
      <c r="G316" s="159">
        <v>38</v>
      </c>
      <c r="H316" s="158">
        <f>ROUND(E316/F316,2)</f>
        <v>4.5599999999999996</v>
      </c>
    </row>
    <row r="317" spans="1:8" ht="13" x14ac:dyDescent="0.3">
      <c r="A317" s="157" t="s">
        <v>503</v>
      </c>
      <c r="B317" s="157" t="s">
        <v>504</v>
      </c>
      <c r="C317" s="157" t="s">
        <v>505</v>
      </c>
      <c r="D317" s="157">
        <v>100</v>
      </c>
      <c r="E317" s="157">
        <v>4.8899999999999997</v>
      </c>
      <c r="F317" s="157">
        <v>1</v>
      </c>
      <c r="G317" s="161"/>
      <c r="H317" s="158">
        <f>ROUND(E317/F317,2)</f>
        <v>4.8899999999999997</v>
      </c>
    </row>
    <row r="318" spans="1:8" ht="13" x14ac:dyDescent="0.3">
      <c r="A318" s="157" t="s">
        <v>506</v>
      </c>
      <c r="B318" s="157" t="s">
        <v>507</v>
      </c>
      <c r="C318" s="157" t="s">
        <v>508</v>
      </c>
      <c r="D318" s="157">
        <v>50</v>
      </c>
      <c r="E318" s="157">
        <v>569.58000000000004</v>
      </c>
      <c r="F318" s="157">
        <v>125</v>
      </c>
      <c r="G318" s="159">
        <v>38</v>
      </c>
      <c r="H318" s="158">
        <f>ROUND(E318/F318,2)</f>
        <v>4.5599999999999996</v>
      </c>
    </row>
    <row r="319" spans="1:8" ht="13" x14ac:dyDescent="0.3">
      <c r="A319" s="157" t="s">
        <v>506</v>
      </c>
      <c r="B319" s="157" t="s">
        <v>507</v>
      </c>
      <c r="C319" s="157" t="s">
        <v>508</v>
      </c>
      <c r="D319" s="157">
        <v>100</v>
      </c>
      <c r="E319" s="157">
        <v>4.8899999999999997</v>
      </c>
      <c r="F319" s="157">
        <v>1</v>
      </c>
      <c r="G319" s="161"/>
      <c r="H319" s="158">
        <f>ROUND(E319/F319,2)</f>
        <v>4.8899999999999997</v>
      </c>
    </row>
    <row r="320" spans="1:8" ht="13" x14ac:dyDescent="0.3">
      <c r="A320" s="157" t="s">
        <v>509</v>
      </c>
      <c r="B320" s="157" t="s">
        <v>510</v>
      </c>
      <c r="C320" s="157" t="s">
        <v>511</v>
      </c>
      <c r="D320" s="157">
        <v>100</v>
      </c>
      <c r="E320" s="157">
        <v>149861.29999999999</v>
      </c>
      <c r="F320" s="157">
        <v>8669</v>
      </c>
      <c r="G320" s="162">
        <v>5145</v>
      </c>
      <c r="H320" s="158">
        <f>ROUND(E320/F320,2)</f>
        <v>17.29</v>
      </c>
    </row>
    <row r="321" spans="1:8" ht="13" x14ac:dyDescent="0.3">
      <c r="A321" s="157" t="s">
        <v>512</v>
      </c>
      <c r="B321" s="157" t="s">
        <v>513</v>
      </c>
      <c r="C321" s="157" t="s">
        <v>514</v>
      </c>
      <c r="D321" s="157">
        <v>100</v>
      </c>
      <c r="E321" s="157">
        <v>149484.59</v>
      </c>
      <c r="F321" s="157">
        <v>8599</v>
      </c>
      <c r="G321" s="162">
        <v>5092</v>
      </c>
      <c r="H321" s="158">
        <f>ROUND(E321/F321,2)</f>
        <v>17.38</v>
      </c>
    </row>
    <row r="322" spans="1:8" ht="13" x14ac:dyDescent="0.3">
      <c r="A322" s="157" t="s">
        <v>515</v>
      </c>
      <c r="B322" s="157" t="s">
        <v>516</v>
      </c>
      <c r="C322" s="157" t="s">
        <v>517</v>
      </c>
      <c r="D322" s="157">
        <v>100</v>
      </c>
      <c r="E322" s="157">
        <v>376.71</v>
      </c>
      <c r="F322" s="157">
        <v>70</v>
      </c>
      <c r="G322" s="157">
        <v>55</v>
      </c>
      <c r="H322" s="158">
        <f>ROUND(E322/F322,2)</f>
        <v>5.38</v>
      </c>
    </row>
    <row r="323" spans="1:8" ht="13" x14ac:dyDescent="0.3">
      <c r="A323" s="157" t="s">
        <v>518</v>
      </c>
      <c r="B323" s="157" t="s">
        <v>519</v>
      </c>
      <c r="C323" s="157" t="s">
        <v>520</v>
      </c>
      <c r="D323" s="157">
        <v>100</v>
      </c>
      <c r="E323" s="157">
        <v>2564533.89</v>
      </c>
      <c r="F323" s="157">
        <v>36996</v>
      </c>
      <c r="G323" s="157">
        <v>12766</v>
      </c>
      <c r="H323" s="158">
        <f>ROUND(E323/F323,2)</f>
        <v>69.319999999999993</v>
      </c>
    </row>
    <row r="324" spans="1:8" ht="13" x14ac:dyDescent="0.3">
      <c r="A324" s="157" t="s">
        <v>521</v>
      </c>
      <c r="B324" s="157" t="s">
        <v>522</v>
      </c>
      <c r="C324" s="157" t="s">
        <v>520</v>
      </c>
      <c r="D324" s="157">
        <v>100</v>
      </c>
      <c r="E324" s="157">
        <v>2564533.89</v>
      </c>
      <c r="F324" s="157">
        <v>36996</v>
      </c>
      <c r="G324" s="157">
        <v>12766</v>
      </c>
      <c r="H324" s="158">
        <f>ROUND(E324/F324,2)</f>
        <v>69.319999999999993</v>
      </c>
    </row>
    <row r="325" spans="1:8" ht="13" x14ac:dyDescent="0.3">
      <c r="A325" s="157" t="s">
        <v>523</v>
      </c>
      <c r="B325" s="157" t="s">
        <v>524</v>
      </c>
      <c r="C325" s="157" t="s">
        <v>525</v>
      </c>
      <c r="D325" s="157">
        <v>100</v>
      </c>
      <c r="E325" s="157">
        <v>322315.55</v>
      </c>
      <c r="F325" s="157">
        <v>369</v>
      </c>
      <c r="G325" s="157">
        <v>79</v>
      </c>
      <c r="H325" s="158">
        <f>ROUND(E325/F325,2)</f>
        <v>873.48</v>
      </c>
    </row>
    <row r="326" spans="1:8" ht="13" x14ac:dyDescent="0.3">
      <c r="A326" s="157" t="s">
        <v>526</v>
      </c>
      <c r="B326" s="157" t="s">
        <v>527</v>
      </c>
      <c r="C326" s="157" t="s">
        <v>525</v>
      </c>
      <c r="D326" s="157">
        <v>100</v>
      </c>
      <c r="E326" s="157">
        <v>322315.55</v>
      </c>
      <c r="F326" s="157">
        <v>369</v>
      </c>
      <c r="G326" s="157">
        <v>79</v>
      </c>
      <c r="H326" s="158">
        <f>ROUND(E326/F326,2)</f>
        <v>873.48</v>
      </c>
    </row>
    <row r="327" spans="1:8" ht="39" x14ac:dyDescent="0.3">
      <c r="A327" s="6" t="s">
        <v>528</v>
      </c>
      <c r="B327" s="7" t="s">
        <v>529</v>
      </c>
      <c r="C327" s="7" t="s">
        <v>530</v>
      </c>
      <c r="D327" s="13" t="s">
        <v>531</v>
      </c>
      <c r="E327" s="14">
        <f>SUM(E328+E329+E330)</f>
        <v>7475650.21</v>
      </c>
      <c r="F327" s="15">
        <f>SUM(F328+F329+F330)</f>
        <v>394125</v>
      </c>
      <c r="G327" s="15">
        <v>125018</v>
      </c>
      <c r="H327" s="14">
        <f>ROUND(E327/F327,2)</f>
        <v>18.97</v>
      </c>
    </row>
    <row r="328" spans="1:8" ht="13" x14ac:dyDescent="0.3">
      <c r="A328" s="157" t="s">
        <v>528</v>
      </c>
      <c r="B328" s="157" t="s">
        <v>529</v>
      </c>
      <c r="C328" s="157" t="s">
        <v>530</v>
      </c>
      <c r="D328" s="157">
        <v>50</v>
      </c>
      <c r="E328" s="157">
        <v>1114914.54</v>
      </c>
      <c r="F328" s="94">
        <f>55121-1</f>
        <v>55120</v>
      </c>
      <c r="G328" s="159">
        <v>125018</v>
      </c>
      <c r="H328" s="158">
        <f>ROUND(E328/F328,2)</f>
        <v>20.23</v>
      </c>
    </row>
    <row r="329" spans="1:8" ht="13" x14ac:dyDescent="0.3">
      <c r="A329" s="157" t="s">
        <v>528</v>
      </c>
      <c r="B329" s="157" t="s">
        <v>529</v>
      </c>
      <c r="C329" s="157" t="s">
        <v>530</v>
      </c>
      <c r="D329" s="157">
        <v>75</v>
      </c>
      <c r="E329" s="157">
        <v>4022443.51</v>
      </c>
      <c r="F329" s="157">
        <v>203775</v>
      </c>
      <c r="G329" s="160"/>
      <c r="H329" s="158">
        <f>ROUND(E329/F329,2)</f>
        <v>19.739999999999998</v>
      </c>
    </row>
    <row r="330" spans="1:8" ht="13" x14ac:dyDescent="0.3">
      <c r="A330" s="157" t="s">
        <v>528</v>
      </c>
      <c r="B330" s="157" t="s">
        <v>529</v>
      </c>
      <c r="C330" s="157" t="s">
        <v>530</v>
      </c>
      <c r="D330" s="157">
        <v>100</v>
      </c>
      <c r="E330" s="157">
        <v>2338292.16</v>
      </c>
      <c r="F330" s="157">
        <v>135230</v>
      </c>
      <c r="G330" s="161"/>
      <c r="H330" s="158">
        <f>ROUND(E330/F330,2)</f>
        <v>17.29</v>
      </c>
    </row>
    <row r="331" spans="1:8" ht="13" x14ac:dyDescent="0.3">
      <c r="A331" s="157" t="s">
        <v>532</v>
      </c>
      <c r="B331" s="157" t="s">
        <v>533</v>
      </c>
      <c r="C331" s="157" t="s">
        <v>534</v>
      </c>
      <c r="D331" s="157">
        <v>100</v>
      </c>
      <c r="E331" s="157">
        <v>10806.23</v>
      </c>
      <c r="F331" s="157">
        <v>2306</v>
      </c>
      <c r="G331" s="157">
        <v>1805</v>
      </c>
      <c r="H331" s="158">
        <f>ROUND(E331/F331,2)</f>
        <v>4.6900000000000004</v>
      </c>
    </row>
    <row r="332" spans="1:8" ht="13" x14ac:dyDescent="0.3">
      <c r="A332" s="157" t="s">
        <v>535</v>
      </c>
      <c r="B332" s="157" t="s">
        <v>536</v>
      </c>
      <c r="C332" s="157" t="s">
        <v>537</v>
      </c>
      <c r="D332" s="157">
        <v>100</v>
      </c>
      <c r="E332" s="157">
        <v>66036.98</v>
      </c>
      <c r="F332" s="157">
        <v>14511</v>
      </c>
      <c r="G332" s="157">
        <v>10823</v>
      </c>
      <c r="H332" s="158">
        <f>ROUND(E332/F332,2)</f>
        <v>4.55</v>
      </c>
    </row>
    <row r="333" spans="1:8" ht="13" x14ac:dyDescent="0.3">
      <c r="A333" s="157" t="s">
        <v>538</v>
      </c>
      <c r="B333" s="157" t="s">
        <v>539</v>
      </c>
      <c r="C333" s="157" t="s">
        <v>540</v>
      </c>
      <c r="D333" s="157">
        <v>100</v>
      </c>
      <c r="E333" s="157">
        <v>8648.42</v>
      </c>
      <c r="F333" s="157">
        <v>1977</v>
      </c>
      <c r="G333" s="157">
        <v>1589</v>
      </c>
      <c r="H333" s="158">
        <f>ROUND(E333/F333,2)</f>
        <v>4.37</v>
      </c>
    </row>
    <row r="334" spans="1:8" ht="13" x14ac:dyDescent="0.3">
      <c r="A334" s="157" t="s">
        <v>541</v>
      </c>
      <c r="B334" s="157" t="s">
        <v>542</v>
      </c>
      <c r="C334" s="157" t="s">
        <v>543</v>
      </c>
      <c r="D334" s="157">
        <v>100</v>
      </c>
      <c r="E334" s="157">
        <v>180119.45</v>
      </c>
      <c r="F334" s="157">
        <v>38869</v>
      </c>
      <c r="G334" s="157">
        <v>27639</v>
      </c>
      <c r="H334" s="158">
        <f>ROUND(E334/F334,2)</f>
        <v>4.63</v>
      </c>
    </row>
    <row r="335" spans="1:8" ht="13" x14ac:dyDescent="0.3">
      <c r="A335" s="94" t="s">
        <v>544</v>
      </c>
      <c r="B335" s="94" t="s">
        <v>1320</v>
      </c>
      <c r="C335" s="94" t="s">
        <v>545</v>
      </c>
      <c r="D335" s="94">
        <v>100</v>
      </c>
      <c r="E335" s="94">
        <v>756.96</v>
      </c>
      <c r="F335" s="94">
        <v>170</v>
      </c>
      <c r="G335" s="94">
        <v>158</v>
      </c>
      <c r="H335" s="158">
        <f>ROUND(E335/F335,2)</f>
        <v>4.45</v>
      </c>
    </row>
    <row r="336" spans="1:8" ht="13" x14ac:dyDescent="0.3">
      <c r="A336" s="157" t="s">
        <v>546</v>
      </c>
      <c r="B336" s="157" t="s">
        <v>547</v>
      </c>
      <c r="C336" s="157" t="s">
        <v>548</v>
      </c>
      <c r="D336" s="157">
        <v>100</v>
      </c>
      <c r="E336" s="157">
        <v>100.41</v>
      </c>
      <c r="F336" s="157">
        <v>18</v>
      </c>
      <c r="G336" s="157">
        <v>17</v>
      </c>
      <c r="H336" s="158">
        <f>ROUND(E336/F336,2)</f>
        <v>5.58</v>
      </c>
    </row>
    <row r="337" spans="1:8" ht="13" x14ac:dyDescent="0.3">
      <c r="A337" s="157" t="s">
        <v>549</v>
      </c>
      <c r="B337" s="157" t="s">
        <v>550</v>
      </c>
      <c r="C337" s="157" t="s">
        <v>551</v>
      </c>
      <c r="D337" s="157">
        <v>100</v>
      </c>
      <c r="E337" s="157">
        <v>1069.55</v>
      </c>
      <c r="F337" s="157">
        <v>156</v>
      </c>
      <c r="G337" s="157">
        <v>122</v>
      </c>
      <c r="H337" s="158">
        <f>ROUND(E337/F337,2)</f>
        <v>6.86</v>
      </c>
    </row>
    <row r="338" spans="1:8" ht="13" x14ac:dyDescent="0.3">
      <c r="A338" s="157" t="s">
        <v>552</v>
      </c>
      <c r="B338" s="157" t="s">
        <v>553</v>
      </c>
      <c r="C338" s="157" t="s">
        <v>554</v>
      </c>
      <c r="D338" s="157">
        <v>100</v>
      </c>
      <c r="E338" s="157">
        <v>102.83</v>
      </c>
      <c r="F338" s="157">
        <v>15</v>
      </c>
      <c r="G338" s="157">
        <v>13</v>
      </c>
      <c r="H338" s="158">
        <f>ROUND(E338/F338,2)</f>
        <v>6.86</v>
      </c>
    </row>
    <row r="339" spans="1:8" ht="13" x14ac:dyDescent="0.3">
      <c r="A339" s="157" t="s">
        <v>555</v>
      </c>
      <c r="B339" s="157" t="s">
        <v>556</v>
      </c>
      <c r="C339" s="157" t="s">
        <v>557</v>
      </c>
      <c r="D339" s="157">
        <v>100</v>
      </c>
      <c r="E339" s="157">
        <v>20843.810000000001</v>
      </c>
      <c r="F339" s="157">
        <v>3321</v>
      </c>
      <c r="G339" s="157">
        <v>2737</v>
      </c>
      <c r="H339" s="158">
        <f>ROUND(E339/F339,2)</f>
        <v>6.28</v>
      </c>
    </row>
    <row r="340" spans="1:8" ht="13" x14ac:dyDescent="0.3">
      <c r="A340" s="157" t="s">
        <v>558</v>
      </c>
      <c r="B340" s="157" t="s">
        <v>559</v>
      </c>
      <c r="C340" s="157" t="s">
        <v>560</v>
      </c>
      <c r="D340" s="157">
        <v>100</v>
      </c>
      <c r="E340" s="157">
        <v>113884</v>
      </c>
      <c r="F340" s="157">
        <v>22789</v>
      </c>
      <c r="G340" s="162">
        <v>16805</v>
      </c>
      <c r="H340" s="158">
        <f>ROUND(E340/F340,2)</f>
        <v>5</v>
      </c>
    </row>
    <row r="341" spans="1:8" ht="13" x14ac:dyDescent="0.3">
      <c r="A341" s="157" t="s">
        <v>561</v>
      </c>
      <c r="B341" s="157" t="s">
        <v>562</v>
      </c>
      <c r="C341" s="157" t="s">
        <v>563</v>
      </c>
      <c r="D341" s="157">
        <v>50</v>
      </c>
      <c r="E341" s="157">
        <v>1107491.51</v>
      </c>
      <c r="F341" s="157">
        <v>54031</v>
      </c>
      <c r="G341" s="159">
        <v>10749</v>
      </c>
      <c r="H341" s="158">
        <f>ROUND(E341/F341,2)</f>
        <v>20.5</v>
      </c>
    </row>
    <row r="342" spans="1:8" ht="13" x14ac:dyDescent="0.3">
      <c r="A342" s="157" t="s">
        <v>561</v>
      </c>
      <c r="B342" s="157" t="s">
        <v>562</v>
      </c>
      <c r="C342" s="157" t="s">
        <v>563</v>
      </c>
      <c r="D342" s="157">
        <v>100</v>
      </c>
      <c r="E342" s="157">
        <v>1502.77</v>
      </c>
      <c r="F342" s="157">
        <v>279</v>
      </c>
      <c r="G342" s="161"/>
      <c r="H342" s="158">
        <f>ROUND(E342/F342,2)</f>
        <v>5.39</v>
      </c>
    </row>
    <row r="343" spans="1:8" ht="13" x14ac:dyDescent="0.3">
      <c r="A343" s="157" t="s">
        <v>564</v>
      </c>
      <c r="B343" s="157" t="s">
        <v>565</v>
      </c>
      <c r="C343" s="157" t="s">
        <v>566</v>
      </c>
      <c r="D343" s="157">
        <v>50</v>
      </c>
      <c r="E343" s="157">
        <v>6360.89</v>
      </c>
      <c r="F343" s="157">
        <v>884</v>
      </c>
      <c r="G343" s="159">
        <v>65937</v>
      </c>
      <c r="H343" s="158">
        <f>ROUND(E343/F343,2)</f>
        <v>7.2</v>
      </c>
    </row>
    <row r="344" spans="1:8" ht="13" x14ac:dyDescent="0.3">
      <c r="A344" s="157" t="s">
        <v>564</v>
      </c>
      <c r="B344" s="157" t="s">
        <v>565</v>
      </c>
      <c r="C344" s="157" t="s">
        <v>566</v>
      </c>
      <c r="D344" s="157">
        <v>75</v>
      </c>
      <c r="E344" s="157">
        <v>4022443.51</v>
      </c>
      <c r="F344" s="157">
        <v>203775</v>
      </c>
      <c r="G344" s="160"/>
      <c r="H344" s="158">
        <f>ROUND(E344/F344,2)</f>
        <v>19.739999999999998</v>
      </c>
    </row>
    <row r="345" spans="1:8" ht="13" x14ac:dyDescent="0.3">
      <c r="A345" s="157" t="s">
        <v>564</v>
      </c>
      <c r="B345" s="157" t="s">
        <v>565</v>
      </c>
      <c r="C345" s="157" t="s">
        <v>566</v>
      </c>
      <c r="D345" s="157">
        <v>100</v>
      </c>
      <c r="E345" s="157">
        <v>511232.62</v>
      </c>
      <c r="F345" s="157">
        <v>49559</v>
      </c>
      <c r="G345" s="161"/>
      <c r="H345" s="158">
        <f>ROUND(E345/F345,2)</f>
        <v>10.32</v>
      </c>
    </row>
    <row r="346" spans="1:8" ht="13" x14ac:dyDescent="0.3">
      <c r="A346" s="157" t="s">
        <v>567</v>
      </c>
      <c r="B346" s="157" t="s">
        <v>568</v>
      </c>
      <c r="C346" s="157" t="s">
        <v>569</v>
      </c>
      <c r="D346" s="157">
        <v>50</v>
      </c>
      <c r="E346" s="157">
        <v>606.03</v>
      </c>
      <c r="F346" s="157">
        <v>146</v>
      </c>
      <c r="G346" s="159">
        <v>97</v>
      </c>
      <c r="H346" s="158">
        <f>ROUND(E346/F346,2)</f>
        <v>4.1500000000000004</v>
      </c>
    </row>
    <row r="347" spans="1:8" ht="13" x14ac:dyDescent="0.3">
      <c r="A347" s="157" t="s">
        <v>567</v>
      </c>
      <c r="B347" s="157" t="s">
        <v>568</v>
      </c>
      <c r="C347" s="157" t="s">
        <v>569</v>
      </c>
      <c r="D347" s="157">
        <v>100</v>
      </c>
      <c r="E347" s="157">
        <v>31.34</v>
      </c>
      <c r="F347" s="157">
        <v>6</v>
      </c>
      <c r="G347" s="161"/>
      <c r="H347" s="158">
        <f>ROUND(E347/F347,2)</f>
        <v>5.22</v>
      </c>
    </row>
    <row r="348" spans="1:8" ht="13" x14ac:dyDescent="0.3">
      <c r="A348" s="157" t="s">
        <v>570</v>
      </c>
      <c r="B348" s="157" t="s">
        <v>571</v>
      </c>
      <c r="C348" s="157" t="s">
        <v>572</v>
      </c>
      <c r="D348" s="157">
        <v>100</v>
      </c>
      <c r="E348" s="157">
        <v>1302.56</v>
      </c>
      <c r="F348" s="157">
        <v>119</v>
      </c>
      <c r="G348" s="157">
        <v>36</v>
      </c>
      <c r="H348" s="158">
        <f>ROUND(E348/F348,2)</f>
        <v>10.95</v>
      </c>
    </row>
    <row r="349" spans="1:8" ht="13" x14ac:dyDescent="0.3">
      <c r="A349" s="157" t="s">
        <v>573</v>
      </c>
      <c r="B349" s="157" t="s">
        <v>574</v>
      </c>
      <c r="C349" s="157" t="s">
        <v>575</v>
      </c>
      <c r="D349" s="157">
        <v>100</v>
      </c>
      <c r="E349" s="157">
        <v>1421854.23</v>
      </c>
      <c r="F349" s="157">
        <v>1135</v>
      </c>
      <c r="G349" s="157">
        <v>240</v>
      </c>
      <c r="H349" s="158">
        <f>ROUND(E349/F349,2)</f>
        <v>1252.74</v>
      </c>
    </row>
    <row r="350" spans="1:8" ht="13" x14ac:dyDescent="0.3">
      <c r="A350" s="157" t="s">
        <v>576</v>
      </c>
      <c r="B350" s="157" t="s">
        <v>577</v>
      </c>
      <c r="C350" s="157" t="s">
        <v>578</v>
      </c>
      <c r="D350" s="157">
        <v>50</v>
      </c>
      <c r="E350" s="157">
        <v>456.11</v>
      </c>
      <c r="F350" s="157">
        <v>59</v>
      </c>
      <c r="G350" s="157">
        <v>23</v>
      </c>
      <c r="H350" s="158">
        <f>ROUND(E350/F350,2)</f>
        <v>7.73</v>
      </c>
    </row>
    <row r="351" spans="1:8" ht="52" x14ac:dyDescent="0.3">
      <c r="A351" s="6" t="s">
        <v>579</v>
      </c>
      <c r="B351" s="7" t="s">
        <v>580</v>
      </c>
      <c r="C351" s="7" t="s">
        <v>581</v>
      </c>
      <c r="D351" s="13" t="s">
        <v>531</v>
      </c>
      <c r="E351" s="14">
        <f>SUM(E352+E353+E354)</f>
        <v>36666187.07</v>
      </c>
      <c r="F351" s="15">
        <f>SUM(F352+F353+F354)</f>
        <v>1214418</v>
      </c>
      <c r="G351" s="15">
        <v>204682</v>
      </c>
      <c r="H351" s="14">
        <f>ROUND(E351/F351,2)</f>
        <v>30.19</v>
      </c>
    </row>
    <row r="352" spans="1:8" ht="13" x14ac:dyDescent="0.3">
      <c r="A352" s="157" t="s">
        <v>579</v>
      </c>
      <c r="B352" s="157" t="s">
        <v>580</v>
      </c>
      <c r="C352" s="157" t="s">
        <v>581</v>
      </c>
      <c r="D352" s="157">
        <v>50</v>
      </c>
      <c r="E352" s="157">
        <v>1323717.45</v>
      </c>
      <c r="F352" s="94">
        <f>320835-5</f>
        <v>320830</v>
      </c>
      <c r="G352" s="159">
        <v>204682</v>
      </c>
      <c r="H352" s="158">
        <f>ROUND(E352/F352,2)</f>
        <v>4.13</v>
      </c>
    </row>
    <row r="353" spans="1:8" ht="13" x14ac:dyDescent="0.3">
      <c r="A353" s="157" t="s">
        <v>579</v>
      </c>
      <c r="B353" s="157" t="s">
        <v>580</v>
      </c>
      <c r="C353" s="157" t="s">
        <v>581</v>
      </c>
      <c r="D353" s="157">
        <v>75</v>
      </c>
      <c r="E353" s="157">
        <v>1604235.53</v>
      </c>
      <c r="F353" s="157">
        <v>259282</v>
      </c>
      <c r="G353" s="160"/>
      <c r="H353" s="158">
        <f>ROUND(E353/F353,2)</f>
        <v>6.19</v>
      </c>
    </row>
    <row r="354" spans="1:8" ht="13" x14ac:dyDescent="0.3">
      <c r="A354" s="157" t="s">
        <v>579</v>
      </c>
      <c r="B354" s="157" t="s">
        <v>580</v>
      </c>
      <c r="C354" s="157" t="s">
        <v>581</v>
      </c>
      <c r="D354" s="157">
        <v>100</v>
      </c>
      <c r="E354" s="157">
        <v>33738234.090000004</v>
      </c>
      <c r="F354" s="157">
        <v>634306</v>
      </c>
      <c r="G354" s="161"/>
      <c r="H354" s="158">
        <f>ROUND(E354/F354,2)</f>
        <v>53.19</v>
      </c>
    </row>
    <row r="355" spans="1:8" ht="13" x14ac:dyDescent="0.3">
      <c r="A355" s="157" t="s">
        <v>582</v>
      </c>
      <c r="B355" s="157" t="s">
        <v>583</v>
      </c>
      <c r="C355" s="157" t="s">
        <v>584</v>
      </c>
      <c r="D355" s="157">
        <v>75</v>
      </c>
      <c r="E355" s="157">
        <v>425550.84</v>
      </c>
      <c r="F355" s="157">
        <v>191117</v>
      </c>
      <c r="G355" s="159">
        <v>61112</v>
      </c>
      <c r="H355" s="158">
        <f>ROUND(E355/F355,2)</f>
        <v>2.23</v>
      </c>
    </row>
    <row r="356" spans="1:8" ht="13" x14ac:dyDescent="0.3">
      <c r="A356" s="157" t="s">
        <v>582</v>
      </c>
      <c r="B356" s="157" t="s">
        <v>583</v>
      </c>
      <c r="C356" s="157" t="s">
        <v>584</v>
      </c>
      <c r="D356" s="157">
        <v>100</v>
      </c>
      <c r="E356" s="157">
        <v>3393.94</v>
      </c>
      <c r="F356" s="157">
        <v>1681</v>
      </c>
      <c r="G356" s="161"/>
      <c r="H356" s="158">
        <f>ROUND(E356/F356,2)</f>
        <v>2.02</v>
      </c>
    </row>
    <row r="357" spans="1:8" ht="13" x14ac:dyDescent="0.3">
      <c r="A357" s="157" t="s">
        <v>585</v>
      </c>
      <c r="B357" s="157" t="s">
        <v>586</v>
      </c>
      <c r="C357" s="157" t="s">
        <v>587</v>
      </c>
      <c r="D357" s="157">
        <v>50</v>
      </c>
      <c r="E357" s="157">
        <v>128038.09</v>
      </c>
      <c r="F357" s="157">
        <v>32014</v>
      </c>
      <c r="G357" s="159">
        <v>11534</v>
      </c>
      <c r="H357" s="158">
        <f>ROUND(E357/F357,2)</f>
        <v>4</v>
      </c>
    </row>
    <row r="358" spans="1:8" ht="13" x14ac:dyDescent="0.3">
      <c r="A358" s="157" t="s">
        <v>585</v>
      </c>
      <c r="B358" s="157" t="s">
        <v>586</v>
      </c>
      <c r="C358" s="157" t="s">
        <v>587</v>
      </c>
      <c r="D358" s="157">
        <v>100</v>
      </c>
      <c r="E358" s="157">
        <v>2061.08</v>
      </c>
      <c r="F358" s="157">
        <v>238</v>
      </c>
      <c r="G358" s="161"/>
      <c r="H358" s="158">
        <f>ROUND(E358/F358,2)</f>
        <v>8.66</v>
      </c>
    </row>
    <row r="359" spans="1:8" ht="13" x14ac:dyDescent="0.3">
      <c r="A359" s="157" t="s">
        <v>588</v>
      </c>
      <c r="B359" s="157" t="s">
        <v>589</v>
      </c>
      <c r="C359" s="157" t="s">
        <v>590</v>
      </c>
      <c r="D359" s="157">
        <v>50</v>
      </c>
      <c r="E359" s="157">
        <v>9988.39</v>
      </c>
      <c r="F359" s="157">
        <v>484</v>
      </c>
      <c r="G359" s="159">
        <v>8335</v>
      </c>
      <c r="H359" s="158">
        <f>ROUND(E359/F359,2)</f>
        <v>20.64</v>
      </c>
    </row>
    <row r="360" spans="1:8" ht="13" x14ac:dyDescent="0.3">
      <c r="A360" s="157" t="s">
        <v>588</v>
      </c>
      <c r="B360" s="157" t="s">
        <v>589</v>
      </c>
      <c r="C360" s="157" t="s">
        <v>590</v>
      </c>
      <c r="D360" s="157">
        <v>75</v>
      </c>
      <c r="E360" s="157">
        <v>405144.59</v>
      </c>
      <c r="F360" s="157">
        <v>17321</v>
      </c>
      <c r="G360" s="160"/>
      <c r="H360" s="158">
        <f>ROUND(E360/F360,2)</f>
        <v>23.39</v>
      </c>
    </row>
    <row r="361" spans="1:8" ht="13" x14ac:dyDescent="0.3">
      <c r="A361" s="157" t="s">
        <v>588</v>
      </c>
      <c r="B361" s="157" t="s">
        <v>589</v>
      </c>
      <c r="C361" s="157" t="s">
        <v>590</v>
      </c>
      <c r="D361" s="157">
        <v>100</v>
      </c>
      <c r="E361" s="157">
        <v>3347271.97</v>
      </c>
      <c r="F361" s="157">
        <v>43915</v>
      </c>
      <c r="G361" s="161"/>
      <c r="H361" s="158">
        <f>ROUND(E361/F361,2)</f>
        <v>76.22</v>
      </c>
    </row>
    <row r="362" spans="1:8" ht="13" x14ac:dyDescent="0.3">
      <c r="A362" s="157" t="s">
        <v>591</v>
      </c>
      <c r="B362" s="157" t="s">
        <v>592</v>
      </c>
      <c r="C362" s="157" t="s">
        <v>593</v>
      </c>
      <c r="D362" s="157">
        <v>50</v>
      </c>
      <c r="E362" s="157">
        <v>424992.73</v>
      </c>
      <c r="F362" s="157">
        <v>62909</v>
      </c>
      <c r="G362" s="159">
        <v>98854</v>
      </c>
      <c r="H362" s="158">
        <f>ROUND(E362/F362,2)</f>
        <v>6.76</v>
      </c>
    </row>
    <row r="363" spans="1:8" ht="13" x14ac:dyDescent="0.3">
      <c r="A363" s="157" t="s">
        <v>591</v>
      </c>
      <c r="B363" s="157" t="s">
        <v>592</v>
      </c>
      <c r="C363" s="157" t="s">
        <v>593</v>
      </c>
      <c r="D363" s="157">
        <v>75</v>
      </c>
      <c r="E363" s="157">
        <v>556141.99</v>
      </c>
      <c r="F363" s="157">
        <v>32021</v>
      </c>
      <c r="G363" s="160"/>
      <c r="H363" s="158">
        <f>ROUND(E363/F363,2)</f>
        <v>17.37</v>
      </c>
    </row>
    <row r="364" spans="1:8" ht="13" x14ac:dyDescent="0.3">
      <c r="A364" s="157" t="s">
        <v>591</v>
      </c>
      <c r="B364" s="157" t="s">
        <v>592</v>
      </c>
      <c r="C364" s="157" t="s">
        <v>593</v>
      </c>
      <c r="D364" s="157">
        <v>100</v>
      </c>
      <c r="E364" s="157">
        <v>28169043.760000002</v>
      </c>
      <c r="F364" s="157">
        <v>579511</v>
      </c>
      <c r="G364" s="161"/>
      <c r="H364" s="158">
        <f>ROUND(E364/F364,2)</f>
        <v>48.61</v>
      </c>
    </row>
    <row r="365" spans="1:8" ht="13" x14ac:dyDescent="0.3">
      <c r="A365" s="157" t="s">
        <v>594</v>
      </c>
      <c r="B365" s="157" t="s">
        <v>595</v>
      </c>
      <c r="C365" s="157" t="s">
        <v>596</v>
      </c>
      <c r="D365" s="157">
        <v>50</v>
      </c>
      <c r="E365" s="157">
        <v>3904.57</v>
      </c>
      <c r="F365" s="157">
        <v>323</v>
      </c>
      <c r="G365" s="159">
        <v>1458</v>
      </c>
      <c r="H365" s="158">
        <f>ROUND(E365/F365,2)</f>
        <v>12.09</v>
      </c>
    </row>
    <row r="366" spans="1:8" ht="13" x14ac:dyDescent="0.3">
      <c r="A366" s="157" t="s">
        <v>594</v>
      </c>
      <c r="B366" s="157" t="s">
        <v>595</v>
      </c>
      <c r="C366" s="157" t="s">
        <v>596</v>
      </c>
      <c r="D366" s="157">
        <v>75</v>
      </c>
      <c r="E366" s="157">
        <v>24982.62</v>
      </c>
      <c r="F366" s="157">
        <v>1060</v>
      </c>
      <c r="G366" s="160"/>
      <c r="H366" s="158">
        <f>ROUND(E366/F366,2)</f>
        <v>23.57</v>
      </c>
    </row>
    <row r="367" spans="1:8" ht="13" x14ac:dyDescent="0.3">
      <c r="A367" s="157" t="s">
        <v>594</v>
      </c>
      <c r="B367" s="157" t="s">
        <v>595</v>
      </c>
      <c r="C367" s="157" t="s">
        <v>596</v>
      </c>
      <c r="D367" s="157">
        <v>100</v>
      </c>
      <c r="E367" s="157">
        <v>285879.71000000002</v>
      </c>
      <c r="F367" s="157">
        <v>4499</v>
      </c>
      <c r="G367" s="161"/>
      <c r="H367" s="158">
        <f>ROUND(E367/F367,2)</f>
        <v>63.54</v>
      </c>
    </row>
    <row r="368" spans="1:8" ht="13" x14ac:dyDescent="0.3">
      <c r="A368" s="157" t="s">
        <v>597</v>
      </c>
      <c r="B368" s="157" t="s">
        <v>598</v>
      </c>
      <c r="C368" s="157" t="s">
        <v>599</v>
      </c>
      <c r="D368" s="157">
        <v>50</v>
      </c>
      <c r="E368" s="157">
        <v>7901.87</v>
      </c>
      <c r="F368" s="157">
        <v>521</v>
      </c>
      <c r="G368" s="159">
        <v>150</v>
      </c>
      <c r="H368" s="158">
        <f>ROUND(E368/F368,2)</f>
        <v>15.17</v>
      </c>
    </row>
    <row r="369" spans="1:8" ht="13" x14ac:dyDescent="0.3">
      <c r="A369" s="157" t="s">
        <v>597</v>
      </c>
      <c r="B369" s="157" t="s">
        <v>598</v>
      </c>
      <c r="C369" s="157" t="s">
        <v>599</v>
      </c>
      <c r="D369" s="157">
        <v>100</v>
      </c>
      <c r="E369" s="157">
        <v>1422.27</v>
      </c>
      <c r="F369" s="157">
        <v>35</v>
      </c>
      <c r="G369" s="161"/>
      <c r="H369" s="158">
        <f>ROUND(E369/F369,2)</f>
        <v>40.64</v>
      </c>
    </row>
    <row r="370" spans="1:8" ht="13" x14ac:dyDescent="0.3">
      <c r="A370" s="157" t="s">
        <v>600</v>
      </c>
      <c r="B370" s="157" t="s">
        <v>601</v>
      </c>
      <c r="C370" s="157" t="s">
        <v>602</v>
      </c>
      <c r="D370" s="157">
        <v>100</v>
      </c>
      <c r="E370" s="157">
        <v>1137853.3799999999</v>
      </c>
      <c r="F370" s="157">
        <v>859</v>
      </c>
      <c r="G370" s="157">
        <v>141</v>
      </c>
      <c r="H370" s="158">
        <f>ROUND(E370/F370,2)</f>
        <v>1324.63</v>
      </c>
    </row>
    <row r="371" spans="1:8" ht="13" x14ac:dyDescent="0.3">
      <c r="A371" s="157" t="s">
        <v>603</v>
      </c>
      <c r="B371" s="157" t="s">
        <v>604</v>
      </c>
      <c r="C371" s="157" t="s">
        <v>605</v>
      </c>
      <c r="D371" s="157">
        <v>75</v>
      </c>
      <c r="E371" s="157">
        <v>62054.53</v>
      </c>
      <c r="F371" s="157">
        <v>1781</v>
      </c>
      <c r="G371" s="159">
        <v>614</v>
      </c>
      <c r="H371" s="158">
        <f>ROUND(E371/F371,2)</f>
        <v>34.840000000000003</v>
      </c>
    </row>
    <row r="372" spans="1:8" ht="13" x14ac:dyDescent="0.3">
      <c r="A372" s="157" t="s">
        <v>603</v>
      </c>
      <c r="B372" s="157" t="s">
        <v>604</v>
      </c>
      <c r="C372" s="157" t="s">
        <v>605</v>
      </c>
      <c r="D372" s="157">
        <v>100</v>
      </c>
      <c r="E372" s="157">
        <v>4249.45</v>
      </c>
      <c r="F372" s="157">
        <v>26</v>
      </c>
      <c r="G372" s="161"/>
      <c r="H372" s="158">
        <f>ROUND(E372/F372,2)</f>
        <v>163.44</v>
      </c>
    </row>
    <row r="373" spans="1:8" ht="13" x14ac:dyDescent="0.3">
      <c r="A373" s="157" t="s">
        <v>606</v>
      </c>
      <c r="B373" s="157" t="s">
        <v>607</v>
      </c>
      <c r="C373" s="157" t="s">
        <v>608</v>
      </c>
      <c r="D373" s="157">
        <v>100</v>
      </c>
      <c r="E373" s="157">
        <v>548267.88</v>
      </c>
      <c r="F373" s="157">
        <v>932</v>
      </c>
      <c r="G373" s="157">
        <v>271</v>
      </c>
      <c r="H373" s="158">
        <f>ROUND(E373/F373,2)</f>
        <v>588.27</v>
      </c>
    </row>
    <row r="374" spans="1:8" ht="13" x14ac:dyDescent="0.3">
      <c r="A374" s="157" t="s">
        <v>609</v>
      </c>
      <c r="B374" s="157" t="s">
        <v>610</v>
      </c>
      <c r="C374" s="157" t="s">
        <v>611</v>
      </c>
      <c r="D374" s="157">
        <v>75</v>
      </c>
      <c r="E374" s="157">
        <v>42770.26</v>
      </c>
      <c r="F374" s="157">
        <v>589</v>
      </c>
      <c r="G374" s="159">
        <v>143</v>
      </c>
      <c r="H374" s="158">
        <f>ROUND(E374/F374,2)</f>
        <v>72.62</v>
      </c>
    </row>
    <row r="375" spans="1:8" ht="13" x14ac:dyDescent="0.3">
      <c r="A375" s="157" t="s">
        <v>609</v>
      </c>
      <c r="B375" s="157" t="s">
        <v>610</v>
      </c>
      <c r="C375" s="157" t="s">
        <v>611</v>
      </c>
      <c r="D375" s="157">
        <v>100</v>
      </c>
      <c r="E375" s="157">
        <v>12789.02</v>
      </c>
      <c r="F375" s="157">
        <v>108</v>
      </c>
      <c r="G375" s="161"/>
      <c r="H375" s="158">
        <f>ROUND(E375/F375,2)</f>
        <v>118.42</v>
      </c>
    </row>
    <row r="376" spans="1:8" ht="13" x14ac:dyDescent="0.3">
      <c r="A376" s="157" t="s">
        <v>612</v>
      </c>
      <c r="B376" s="157" t="s">
        <v>613</v>
      </c>
      <c r="C376" s="157" t="s">
        <v>614</v>
      </c>
      <c r="D376" s="157">
        <v>50</v>
      </c>
      <c r="E376" s="157">
        <v>493.4</v>
      </c>
      <c r="F376" s="157">
        <v>71</v>
      </c>
      <c r="G376" s="159">
        <v>42</v>
      </c>
      <c r="H376" s="158">
        <f>ROUND(E376/F376,2)</f>
        <v>6.95</v>
      </c>
    </row>
    <row r="377" spans="1:8" ht="13" x14ac:dyDescent="0.3">
      <c r="A377" s="157" t="s">
        <v>612</v>
      </c>
      <c r="B377" s="157" t="s">
        <v>613</v>
      </c>
      <c r="C377" s="157" t="s">
        <v>614</v>
      </c>
      <c r="D377" s="157">
        <v>100</v>
      </c>
      <c r="E377" s="157">
        <v>1366.35</v>
      </c>
      <c r="F377" s="157">
        <v>85</v>
      </c>
      <c r="G377" s="161"/>
      <c r="H377" s="158">
        <f>ROUND(E377/F377,2)</f>
        <v>16.07</v>
      </c>
    </row>
    <row r="378" spans="1:8" ht="13" x14ac:dyDescent="0.3">
      <c r="A378" s="157" t="s">
        <v>615</v>
      </c>
      <c r="B378" s="157" t="s">
        <v>616</v>
      </c>
      <c r="C378" s="157" t="s">
        <v>617</v>
      </c>
      <c r="D378" s="157">
        <v>75</v>
      </c>
      <c r="E378" s="157">
        <v>21956.58</v>
      </c>
      <c r="F378" s="157">
        <v>1059</v>
      </c>
      <c r="G378" s="159">
        <v>300</v>
      </c>
      <c r="H378" s="158">
        <f>ROUND(E378/F378,2)</f>
        <v>20.73</v>
      </c>
    </row>
    <row r="379" spans="1:8" ht="13" x14ac:dyDescent="0.3">
      <c r="A379" s="157" t="s">
        <v>615</v>
      </c>
      <c r="B379" s="157" t="s">
        <v>616</v>
      </c>
      <c r="C379" s="157" t="s">
        <v>617</v>
      </c>
      <c r="D379" s="157">
        <v>100</v>
      </c>
      <c r="E379" s="157">
        <v>989</v>
      </c>
      <c r="F379" s="157">
        <v>65</v>
      </c>
      <c r="G379" s="161"/>
      <c r="H379" s="158">
        <f>ROUND(E379/F379,2)</f>
        <v>15.22</v>
      </c>
    </row>
    <row r="380" spans="1:8" ht="13" x14ac:dyDescent="0.3">
      <c r="A380" s="157" t="s">
        <v>618</v>
      </c>
      <c r="B380" s="157" t="s">
        <v>619</v>
      </c>
      <c r="C380" s="157" t="s">
        <v>620</v>
      </c>
      <c r="D380" s="157">
        <v>75</v>
      </c>
      <c r="E380" s="157">
        <v>319.51</v>
      </c>
      <c r="F380" s="157">
        <v>21</v>
      </c>
      <c r="G380" s="157">
        <v>6</v>
      </c>
      <c r="H380" s="158">
        <f>ROUND(E380/F380,2)</f>
        <v>15.21</v>
      </c>
    </row>
    <row r="381" spans="1:8" ht="13" x14ac:dyDescent="0.3">
      <c r="A381" s="157" t="s">
        <v>621</v>
      </c>
      <c r="B381" s="157" t="s">
        <v>622</v>
      </c>
      <c r="C381" s="157" t="s">
        <v>623</v>
      </c>
      <c r="D381" s="157">
        <v>100</v>
      </c>
      <c r="E381" s="157">
        <v>14239.16</v>
      </c>
      <c r="F381" s="157">
        <v>66</v>
      </c>
      <c r="G381" s="157">
        <v>21</v>
      </c>
      <c r="H381" s="158">
        <f>ROUND(E381/F381,2)</f>
        <v>215.74</v>
      </c>
    </row>
    <row r="382" spans="1:8" ht="13" x14ac:dyDescent="0.3">
      <c r="A382" s="157" t="s">
        <v>624</v>
      </c>
      <c r="B382" s="157" t="s">
        <v>625</v>
      </c>
      <c r="C382" s="157" t="s">
        <v>626</v>
      </c>
      <c r="D382" s="157">
        <v>100</v>
      </c>
      <c r="E382" s="157">
        <v>173358.73</v>
      </c>
      <c r="F382" s="157">
        <v>127</v>
      </c>
      <c r="G382" s="157">
        <v>54</v>
      </c>
      <c r="H382" s="158">
        <f>ROUND(E382/F382,2)</f>
        <v>1365.03</v>
      </c>
    </row>
    <row r="383" spans="1:8" ht="13" x14ac:dyDescent="0.3">
      <c r="A383" s="94" t="s">
        <v>627</v>
      </c>
      <c r="B383" s="94" t="s">
        <v>628</v>
      </c>
      <c r="C383" s="94" t="s">
        <v>629</v>
      </c>
      <c r="D383" s="94">
        <v>100</v>
      </c>
      <c r="E383" s="94">
        <v>8147.28</v>
      </c>
      <c r="F383" s="94">
        <v>1638</v>
      </c>
      <c r="G383" s="162">
        <v>1315</v>
      </c>
      <c r="H383" s="158">
        <f>ROUND(E383/F383,2)</f>
        <v>4.97</v>
      </c>
    </row>
    <row r="384" spans="1:8" ht="13" x14ac:dyDescent="0.3">
      <c r="A384" s="157" t="s">
        <v>630</v>
      </c>
      <c r="B384" s="157" t="s">
        <v>631</v>
      </c>
      <c r="C384" s="157" t="s">
        <v>632</v>
      </c>
      <c r="D384" s="157">
        <v>50</v>
      </c>
      <c r="E384" s="157">
        <v>748370.16</v>
      </c>
      <c r="F384" s="157">
        <v>224504</v>
      </c>
      <c r="G384" s="159">
        <v>71962</v>
      </c>
      <c r="H384" s="158">
        <f>ROUND(E384/F384,2)</f>
        <v>3.33</v>
      </c>
    </row>
    <row r="385" spans="1:8" ht="13" x14ac:dyDescent="0.3">
      <c r="A385" s="157" t="s">
        <v>630</v>
      </c>
      <c r="B385" s="157" t="s">
        <v>631</v>
      </c>
      <c r="C385" s="157" t="s">
        <v>632</v>
      </c>
      <c r="D385" s="157">
        <v>100</v>
      </c>
      <c r="E385" s="157">
        <v>117.32</v>
      </c>
      <c r="F385" s="157">
        <v>13</v>
      </c>
      <c r="G385" s="161"/>
      <c r="H385" s="158">
        <f>ROUND(E385/F385,2)</f>
        <v>9.02</v>
      </c>
    </row>
    <row r="386" spans="1:8" ht="13" x14ac:dyDescent="0.3">
      <c r="A386" s="157" t="s">
        <v>633</v>
      </c>
      <c r="B386" s="157" t="s">
        <v>634</v>
      </c>
      <c r="C386" s="157" t="s">
        <v>635</v>
      </c>
      <c r="D386" s="157">
        <v>100</v>
      </c>
      <c r="E386" s="157">
        <v>8219.16</v>
      </c>
      <c r="F386" s="157">
        <v>71</v>
      </c>
      <c r="G386" s="157">
        <v>21</v>
      </c>
      <c r="H386" s="158">
        <f>ROUND(E386/F386,2)</f>
        <v>115.76</v>
      </c>
    </row>
    <row r="387" spans="1:8" ht="13" x14ac:dyDescent="0.3">
      <c r="A387" s="157" t="s">
        <v>636</v>
      </c>
      <c r="B387" s="157" t="s">
        <v>637</v>
      </c>
      <c r="C387" s="157" t="s">
        <v>638</v>
      </c>
      <c r="D387" s="157">
        <v>50</v>
      </c>
      <c r="E387" s="157">
        <v>28.24</v>
      </c>
      <c r="F387" s="157">
        <v>4</v>
      </c>
      <c r="G387" s="159">
        <v>66</v>
      </c>
      <c r="H387" s="158">
        <f>ROUND(E387/F387,2)</f>
        <v>7.06</v>
      </c>
    </row>
    <row r="388" spans="1:8" ht="13" x14ac:dyDescent="0.3">
      <c r="A388" s="157" t="s">
        <v>636</v>
      </c>
      <c r="B388" s="157" t="s">
        <v>637</v>
      </c>
      <c r="C388" s="157" t="s">
        <v>638</v>
      </c>
      <c r="D388" s="157">
        <v>100</v>
      </c>
      <c r="E388" s="157">
        <v>18400.53</v>
      </c>
      <c r="F388" s="157">
        <v>347</v>
      </c>
      <c r="G388" s="161"/>
      <c r="H388" s="158">
        <f>ROUND(E388/F388,2)</f>
        <v>53.03</v>
      </c>
    </row>
    <row r="389" spans="1:8" ht="13" x14ac:dyDescent="0.3">
      <c r="A389" s="157" t="s">
        <v>639</v>
      </c>
      <c r="B389" s="157" t="s">
        <v>640</v>
      </c>
      <c r="C389" s="157" t="s">
        <v>641</v>
      </c>
      <c r="D389" s="157">
        <v>75</v>
      </c>
      <c r="E389" s="157">
        <v>65314.61</v>
      </c>
      <c r="F389" s="157">
        <v>14313</v>
      </c>
      <c r="G389" s="159">
        <v>4565</v>
      </c>
      <c r="H389" s="158">
        <f>ROUND(E389/F389,2)</f>
        <v>4.5599999999999996</v>
      </c>
    </row>
    <row r="390" spans="1:8" ht="13" x14ac:dyDescent="0.3">
      <c r="A390" s="157" t="s">
        <v>639</v>
      </c>
      <c r="B390" s="157" t="s">
        <v>640</v>
      </c>
      <c r="C390" s="157" t="s">
        <v>641</v>
      </c>
      <c r="D390" s="157">
        <v>100</v>
      </c>
      <c r="E390" s="157">
        <v>1164.0999999999999</v>
      </c>
      <c r="F390" s="157">
        <v>90</v>
      </c>
      <c r="G390" s="161"/>
      <c r="H390" s="158">
        <f>ROUND(E390/F390,2)</f>
        <v>12.93</v>
      </c>
    </row>
    <row r="391" spans="1:8" ht="39" x14ac:dyDescent="0.3">
      <c r="A391" s="6" t="s">
        <v>642</v>
      </c>
      <c r="B391" s="7" t="s">
        <v>643</v>
      </c>
      <c r="C391" s="7" t="s">
        <v>644</v>
      </c>
      <c r="D391" s="13" t="s">
        <v>531</v>
      </c>
      <c r="E391" s="14">
        <f>SUM(E392+E393+E394)</f>
        <v>2742643.28</v>
      </c>
      <c r="F391" s="15">
        <f>SUM(F392+F393+F394)</f>
        <v>39777</v>
      </c>
      <c r="G391" s="15">
        <v>11002</v>
      </c>
      <c r="H391" s="14">
        <f>ROUND(E391/F391,2)</f>
        <v>68.95</v>
      </c>
    </row>
    <row r="392" spans="1:8" ht="13" x14ac:dyDescent="0.3">
      <c r="A392" s="157" t="s">
        <v>642</v>
      </c>
      <c r="B392" s="157" t="s">
        <v>643</v>
      </c>
      <c r="C392" s="157" t="s">
        <v>644</v>
      </c>
      <c r="D392" s="157">
        <v>50</v>
      </c>
      <c r="E392" s="157">
        <v>186030.27</v>
      </c>
      <c r="F392" s="157">
        <v>15075</v>
      </c>
      <c r="G392" s="159">
        <v>11002</v>
      </c>
      <c r="H392" s="158">
        <f>ROUND(E392/F392,2)</f>
        <v>12.34</v>
      </c>
    </row>
    <row r="393" spans="1:8" ht="13" x14ac:dyDescent="0.3">
      <c r="A393" s="157" t="s">
        <v>642</v>
      </c>
      <c r="B393" s="157" t="s">
        <v>643</v>
      </c>
      <c r="C393" s="157" t="s">
        <v>644</v>
      </c>
      <c r="D393" s="157">
        <v>75</v>
      </c>
      <c r="E393" s="157">
        <v>235126.13</v>
      </c>
      <c r="F393" s="157">
        <v>6048</v>
      </c>
      <c r="G393" s="160"/>
      <c r="H393" s="158">
        <f>ROUND(E393/F393,2)</f>
        <v>38.880000000000003</v>
      </c>
    </row>
    <row r="394" spans="1:8" ht="13" x14ac:dyDescent="0.3">
      <c r="A394" s="157" t="s">
        <v>642</v>
      </c>
      <c r="B394" s="157" t="s">
        <v>643</v>
      </c>
      <c r="C394" s="157" t="s">
        <v>644</v>
      </c>
      <c r="D394" s="157">
        <v>100</v>
      </c>
      <c r="E394" s="157">
        <v>2321486.88</v>
      </c>
      <c r="F394" s="157">
        <v>18654</v>
      </c>
      <c r="G394" s="161"/>
      <c r="H394" s="158">
        <f>ROUND(E394/F394,2)</f>
        <v>124.45</v>
      </c>
    </row>
    <row r="395" spans="1:8" ht="13" x14ac:dyDescent="0.3">
      <c r="A395" s="157" t="s">
        <v>645</v>
      </c>
      <c r="B395" s="157" t="s">
        <v>646</v>
      </c>
      <c r="C395" s="157" t="s">
        <v>647</v>
      </c>
      <c r="D395" s="157">
        <v>50</v>
      </c>
      <c r="E395" s="157">
        <v>30752.639999999999</v>
      </c>
      <c r="F395" s="157">
        <v>4500</v>
      </c>
      <c r="G395" s="159">
        <v>1766</v>
      </c>
      <c r="H395" s="158">
        <f>ROUND(E395/F395,2)</f>
        <v>6.83</v>
      </c>
    </row>
    <row r="396" spans="1:8" ht="13" x14ac:dyDescent="0.3">
      <c r="A396" s="157" t="s">
        <v>645</v>
      </c>
      <c r="B396" s="157" t="s">
        <v>646</v>
      </c>
      <c r="C396" s="157" t="s">
        <v>647</v>
      </c>
      <c r="D396" s="157">
        <v>100</v>
      </c>
      <c r="E396" s="157">
        <v>268.16000000000003</v>
      </c>
      <c r="F396" s="157">
        <v>33</v>
      </c>
      <c r="G396" s="161"/>
      <c r="H396" s="158">
        <f>ROUND(E396/F396,2)</f>
        <v>8.1300000000000008</v>
      </c>
    </row>
    <row r="397" spans="1:8" ht="13" x14ac:dyDescent="0.3">
      <c r="A397" s="157" t="s">
        <v>648</v>
      </c>
      <c r="B397" s="157" t="s">
        <v>649</v>
      </c>
      <c r="C397" s="157" t="s">
        <v>650</v>
      </c>
      <c r="D397" s="157">
        <v>50</v>
      </c>
      <c r="E397" s="157">
        <v>19156.47</v>
      </c>
      <c r="F397" s="157">
        <v>2762</v>
      </c>
      <c r="G397" s="159">
        <v>1075</v>
      </c>
      <c r="H397" s="158">
        <f>ROUND(E397/F397,2)</f>
        <v>6.94</v>
      </c>
    </row>
    <row r="398" spans="1:8" ht="13" x14ac:dyDescent="0.3">
      <c r="A398" s="157" t="s">
        <v>648</v>
      </c>
      <c r="B398" s="157" t="s">
        <v>649</v>
      </c>
      <c r="C398" s="157" t="s">
        <v>650</v>
      </c>
      <c r="D398" s="157">
        <v>100</v>
      </c>
      <c r="E398" s="157">
        <v>121.73</v>
      </c>
      <c r="F398" s="157">
        <v>12</v>
      </c>
      <c r="G398" s="161"/>
      <c r="H398" s="158">
        <f>ROUND(E398/F398,2)</f>
        <v>10.14</v>
      </c>
    </row>
    <row r="399" spans="1:8" ht="13" x14ac:dyDescent="0.3">
      <c r="A399" s="157" t="s">
        <v>651</v>
      </c>
      <c r="B399" s="157" t="s">
        <v>652</v>
      </c>
      <c r="C399" s="157" t="s">
        <v>653</v>
      </c>
      <c r="D399" s="157">
        <v>50</v>
      </c>
      <c r="E399" s="157">
        <v>10317.73</v>
      </c>
      <c r="F399" s="157">
        <v>1578</v>
      </c>
      <c r="G399" s="159">
        <v>663</v>
      </c>
      <c r="H399" s="158">
        <f>ROUND(E399/F399,2)</f>
        <v>6.54</v>
      </c>
    </row>
    <row r="400" spans="1:8" ht="13" x14ac:dyDescent="0.3">
      <c r="A400" s="157" t="s">
        <v>651</v>
      </c>
      <c r="B400" s="157" t="s">
        <v>652</v>
      </c>
      <c r="C400" s="157" t="s">
        <v>653</v>
      </c>
      <c r="D400" s="157">
        <v>100</v>
      </c>
      <c r="E400" s="157">
        <v>146.43</v>
      </c>
      <c r="F400" s="157">
        <v>21</v>
      </c>
      <c r="G400" s="161"/>
      <c r="H400" s="158">
        <f>ROUND(E400/F400,2)</f>
        <v>6.97</v>
      </c>
    </row>
    <row r="401" spans="1:8" ht="13" x14ac:dyDescent="0.3">
      <c r="A401" s="157" t="s">
        <v>654</v>
      </c>
      <c r="B401" s="157" t="s">
        <v>655</v>
      </c>
      <c r="C401" s="157" t="s">
        <v>656</v>
      </c>
      <c r="D401" s="157">
        <v>50</v>
      </c>
      <c r="E401" s="157">
        <v>838.96</v>
      </c>
      <c r="F401" s="157">
        <v>95</v>
      </c>
      <c r="G401" s="157">
        <v>34</v>
      </c>
      <c r="H401" s="158">
        <f>ROUND(E401/F401,2)</f>
        <v>8.83</v>
      </c>
    </row>
    <row r="402" spans="1:8" ht="13" x14ac:dyDescent="0.3">
      <c r="A402" s="157" t="s">
        <v>657</v>
      </c>
      <c r="B402" s="157" t="s">
        <v>658</v>
      </c>
      <c r="C402" s="157" t="s">
        <v>659</v>
      </c>
      <c r="D402" s="157">
        <v>50</v>
      </c>
      <c r="E402" s="157">
        <v>439.48</v>
      </c>
      <c r="F402" s="157">
        <v>65</v>
      </c>
      <c r="G402" s="157">
        <v>19</v>
      </c>
      <c r="H402" s="158">
        <f>ROUND(E402/F402,2)</f>
        <v>6.76</v>
      </c>
    </row>
    <row r="403" spans="1:8" ht="13" x14ac:dyDescent="0.3">
      <c r="A403" s="157" t="s">
        <v>660</v>
      </c>
      <c r="B403" s="157" t="s">
        <v>661</v>
      </c>
      <c r="C403" s="157" t="s">
        <v>662</v>
      </c>
      <c r="D403" s="157">
        <v>100</v>
      </c>
      <c r="E403" s="157">
        <v>2176217.5099999998</v>
      </c>
      <c r="F403" s="157">
        <v>15986</v>
      </c>
      <c r="G403" s="157">
        <v>3191</v>
      </c>
      <c r="H403" s="158">
        <f>ROUND(E403/F403,2)</f>
        <v>136.13</v>
      </c>
    </row>
    <row r="404" spans="1:8" ht="13" x14ac:dyDescent="0.3">
      <c r="A404" s="157" t="s">
        <v>663</v>
      </c>
      <c r="B404" s="157" t="s">
        <v>664</v>
      </c>
      <c r="C404" s="157" t="s">
        <v>665</v>
      </c>
      <c r="D404" s="157">
        <v>100</v>
      </c>
      <c r="E404" s="157">
        <v>730323.87</v>
      </c>
      <c r="F404" s="157">
        <v>2233</v>
      </c>
      <c r="G404" s="157">
        <v>561</v>
      </c>
      <c r="H404" s="158">
        <f>ROUND(E404/F404,2)</f>
        <v>327.06</v>
      </c>
    </row>
    <row r="405" spans="1:8" ht="13" x14ac:dyDescent="0.3">
      <c r="A405" s="157" t="s">
        <v>666</v>
      </c>
      <c r="B405" s="157" t="s">
        <v>667</v>
      </c>
      <c r="C405" s="157" t="s">
        <v>668</v>
      </c>
      <c r="D405" s="157">
        <v>100</v>
      </c>
      <c r="E405" s="157">
        <v>1445893.64</v>
      </c>
      <c r="F405" s="157">
        <v>13753</v>
      </c>
      <c r="G405" s="157">
        <v>2729</v>
      </c>
      <c r="H405" s="158">
        <f>ROUND(E405/F405,2)</f>
        <v>105.13</v>
      </c>
    </row>
    <row r="406" spans="1:8" ht="13" x14ac:dyDescent="0.3">
      <c r="A406" s="157" t="s">
        <v>669</v>
      </c>
      <c r="B406" s="157" t="s">
        <v>670</v>
      </c>
      <c r="C406" s="157" t="s">
        <v>671</v>
      </c>
      <c r="D406" s="157">
        <v>100</v>
      </c>
      <c r="E406" s="157">
        <v>142946.62</v>
      </c>
      <c r="F406" s="157">
        <v>2566</v>
      </c>
      <c r="G406" s="157">
        <v>1105</v>
      </c>
      <c r="H406" s="158">
        <f>ROUND(E406/F406,2)</f>
        <v>55.71</v>
      </c>
    </row>
    <row r="407" spans="1:8" ht="13" x14ac:dyDescent="0.3">
      <c r="A407" s="157" t="s">
        <v>672</v>
      </c>
      <c r="B407" s="157" t="s">
        <v>673</v>
      </c>
      <c r="C407" s="157" t="s">
        <v>674</v>
      </c>
      <c r="D407" s="157">
        <v>100</v>
      </c>
      <c r="E407" s="157">
        <v>343.13</v>
      </c>
      <c r="F407" s="157">
        <v>35</v>
      </c>
      <c r="G407" s="157">
        <v>9</v>
      </c>
      <c r="H407" s="158">
        <f>ROUND(E407/F407,2)</f>
        <v>9.8000000000000007</v>
      </c>
    </row>
    <row r="408" spans="1:8" ht="13" x14ac:dyDescent="0.3">
      <c r="A408" s="157" t="s">
        <v>675</v>
      </c>
      <c r="B408" s="157" t="s">
        <v>676</v>
      </c>
      <c r="C408" s="157" t="s">
        <v>677</v>
      </c>
      <c r="D408" s="157">
        <v>100</v>
      </c>
      <c r="E408" s="157">
        <v>2422.88</v>
      </c>
      <c r="F408" s="157">
        <v>201</v>
      </c>
      <c r="G408" s="157">
        <v>48</v>
      </c>
      <c r="H408" s="158">
        <f>ROUND(E408/F408,2)</f>
        <v>12.05</v>
      </c>
    </row>
    <row r="409" spans="1:8" ht="13" x14ac:dyDescent="0.3">
      <c r="A409" s="157" t="s">
        <v>678</v>
      </c>
      <c r="B409" s="157" t="s">
        <v>679</v>
      </c>
      <c r="C409" s="157" t="s">
        <v>680</v>
      </c>
      <c r="D409" s="157">
        <v>100</v>
      </c>
      <c r="E409" s="157">
        <v>140180.60999999999</v>
      </c>
      <c r="F409" s="157">
        <v>2330</v>
      </c>
      <c r="G409" s="157">
        <v>1056</v>
      </c>
      <c r="H409" s="158">
        <f>ROUND(E409/F409,2)</f>
        <v>60.16</v>
      </c>
    </row>
    <row r="410" spans="1:8" ht="13" x14ac:dyDescent="0.3">
      <c r="A410" s="157" t="s">
        <v>681</v>
      </c>
      <c r="B410" s="157" t="s">
        <v>682</v>
      </c>
      <c r="C410" s="157" t="s">
        <v>683</v>
      </c>
      <c r="D410" s="157">
        <v>50</v>
      </c>
      <c r="E410" s="157">
        <v>155277.63</v>
      </c>
      <c r="F410" s="157">
        <v>10575</v>
      </c>
      <c r="G410" s="159">
        <v>3286</v>
      </c>
      <c r="H410" s="158">
        <f>ROUND(E410/F410,2)</f>
        <v>14.68</v>
      </c>
    </row>
    <row r="411" spans="1:8" ht="13" x14ac:dyDescent="0.3">
      <c r="A411" s="157" t="s">
        <v>681</v>
      </c>
      <c r="B411" s="157" t="s">
        <v>682</v>
      </c>
      <c r="C411" s="157" t="s">
        <v>683</v>
      </c>
      <c r="D411" s="157">
        <v>100</v>
      </c>
      <c r="E411" s="157">
        <v>647.35</v>
      </c>
      <c r="F411" s="157">
        <v>22</v>
      </c>
      <c r="G411" s="161"/>
      <c r="H411" s="158">
        <f>ROUND(E411/F411,2)</f>
        <v>29.43</v>
      </c>
    </row>
    <row r="412" spans="1:8" ht="13" x14ac:dyDescent="0.3">
      <c r="A412" s="157" t="s">
        <v>684</v>
      </c>
      <c r="B412" s="157" t="s">
        <v>685</v>
      </c>
      <c r="C412" s="157" t="s">
        <v>683</v>
      </c>
      <c r="D412" s="157">
        <v>50</v>
      </c>
      <c r="E412" s="157">
        <v>155277.63</v>
      </c>
      <c r="F412" s="157">
        <v>10575</v>
      </c>
      <c r="G412" s="159">
        <v>3286</v>
      </c>
      <c r="H412" s="158">
        <f>ROUND(E412/F412,2)</f>
        <v>14.68</v>
      </c>
    </row>
    <row r="413" spans="1:8" ht="13" x14ac:dyDescent="0.3">
      <c r="A413" s="157" t="s">
        <v>684</v>
      </c>
      <c r="B413" s="157" t="s">
        <v>685</v>
      </c>
      <c r="C413" s="157" t="s">
        <v>683</v>
      </c>
      <c r="D413" s="157">
        <v>100</v>
      </c>
      <c r="E413" s="157">
        <v>647.35</v>
      </c>
      <c r="F413" s="157">
        <v>22</v>
      </c>
      <c r="G413" s="161"/>
      <c r="H413" s="158">
        <f>ROUND(E413/F413,2)</f>
        <v>29.43</v>
      </c>
    </row>
    <row r="414" spans="1:8" ht="13" x14ac:dyDescent="0.3">
      <c r="A414" s="157" t="s">
        <v>686</v>
      </c>
      <c r="B414" s="157" t="s">
        <v>687</v>
      </c>
      <c r="C414" s="157" t="s">
        <v>688</v>
      </c>
      <c r="D414" s="157">
        <v>75</v>
      </c>
      <c r="E414" s="157">
        <v>235126.13</v>
      </c>
      <c r="F414" s="157">
        <v>6048</v>
      </c>
      <c r="G414" s="159">
        <v>2981</v>
      </c>
      <c r="H414" s="158">
        <f>ROUND(E414/F414,2)</f>
        <v>38.880000000000003</v>
      </c>
    </row>
    <row r="415" spans="1:8" ht="13" x14ac:dyDescent="0.3">
      <c r="A415" s="157" t="s">
        <v>686</v>
      </c>
      <c r="B415" s="157" t="s">
        <v>687</v>
      </c>
      <c r="C415" s="157" t="s">
        <v>688</v>
      </c>
      <c r="D415" s="157">
        <v>100</v>
      </c>
      <c r="E415" s="157">
        <v>1407.24</v>
      </c>
      <c r="F415" s="157">
        <v>47</v>
      </c>
      <c r="G415" s="161"/>
      <c r="H415" s="158">
        <f>ROUND(E415/F415,2)</f>
        <v>29.94</v>
      </c>
    </row>
    <row r="416" spans="1:8" ht="13" x14ac:dyDescent="0.3">
      <c r="A416" s="157" t="s">
        <v>689</v>
      </c>
      <c r="B416" s="157" t="s">
        <v>690</v>
      </c>
      <c r="C416" s="157" t="s">
        <v>688</v>
      </c>
      <c r="D416" s="157">
        <v>75</v>
      </c>
      <c r="E416" s="157">
        <v>235126.13</v>
      </c>
      <c r="F416" s="157">
        <v>6048</v>
      </c>
      <c r="G416" s="159">
        <v>2981</v>
      </c>
      <c r="H416" s="158">
        <f>ROUND(E416/F416,2)</f>
        <v>38.880000000000003</v>
      </c>
    </row>
    <row r="417" spans="1:8" ht="13" x14ac:dyDescent="0.3">
      <c r="A417" s="157" t="s">
        <v>689</v>
      </c>
      <c r="B417" s="157" t="s">
        <v>690</v>
      </c>
      <c r="C417" s="157" t="s">
        <v>688</v>
      </c>
      <c r="D417" s="157">
        <v>100</v>
      </c>
      <c r="E417" s="157">
        <v>1407.24</v>
      </c>
      <c r="F417" s="157">
        <v>47</v>
      </c>
      <c r="G417" s="161"/>
      <c r="H417" s="158">
        <f>ROUND(E417/F417,2)</f>
        <v>29.94</v>
      </c>
    </row>
    <row r="418" spans="1:8" ht="65" x14ac:dyDescent="0.3">
      <c r="A418" s="6" t="s">
        <v>691</v>
      </c>
      <c r="B418" s="7" t="s">
        <v>692</v>
      </c>
      <c r="C418" s="7" t="s">
        <v>693</v>
      </c>
      <c r="D418" s="13" t="s">
        <v>694</v>
      </c>
      <c r="E418" s="14">
        <f>SUM(E419+E420)</f>
        <v>20740258.729999997</v>
      </c>
      <c r="F418" s="15">
        <f>SUM(F419+F420)</f>
        <v>22965</v>
      </c>
      <c r="G418" s="15">
        <v>5189</v>
      </c>
      <c r="H418" s="14">
        <f>ROUND(E418/F418,2)</f>
        <v>903.12</v>
      </c>
    </row>
    <row r="419" spans="1:8" ht="13" x14ac:dyDescent="0.3">
      <c r="A419" s="157" t="s">
        <v>691</v>
      </c>
      <c r="B419" s="157" t="s">
        <v>692</v>
      </c>
      <c r="C419" s="157" t="s">
        <v>693</v>
      </c>
      <c r="D419" s="157">
        <v>50</v>
      </c>
      <c r="E419" s="157">
        <v>1888.83</v>
      </c>
      <c r="F419" s="157">
        <v>343</v>
      </c>
      <c r="G419" s="159">
        <v>5189</v>
      </c>
      <c r="H419" s="158">
        <f>ROUND(E419/F419,2)</f>
        <v>5.51</v>
      </c>
    </row>
    <row r="420" spans="1:8" ht="13" x14ac:dyDescent="0.3">
      <c r="A420" s="157" t="s">
        <v>691</v>
      </c>
      <c r="B420" s="157" t="s">
        <v>692</v>
      </c>
      <c r="C420" s="157" t="s">
        <v>693</v>
      </c>
      <c r="D420" s="157">
        <v>100</v>
      </c>
      <c r="E420" s="157">
        <v>20738369.899999999</v>
      </c>
      <c r="F420" s="157">
        <v>22622</v>
      </c>
      <c r="G420" s="161"/>
      <c r="H420" s="158">
        <f>ROUND(E420/F420,2)</f>
        <v>916.73</v>
      </c>
    </row>
    <row r="421" spans="1:8" ht="13" x14ac:dyDescent="0.3">
      <c r="A421" s="157" t="s">
        <v>695</v>
      </c>
      <c r="B421" s="157" t="s">
        <v>696</v>
      </c>
      <c r="C421" s="157" t="s">
        <v>697</v>
      </c>
      <c r="D421" s="157">
        <v>50</v>
      </c>
      <c r="E421" s="157">
        <v>1888.83</v>
      </c>
      <c r="F421" s="157">
        <v>343</v>
      </c>
      <c r="G421" s="157">
        <v>108</v>
      </c>
      <c r="H421" s="158">
        <f>ROUND(E421/F421,2)</f>
        <v>5.51</v>
      </c>
    </row>
    <row r="422" spans="1:8" ht="13" x14ac:dyDescent="0.3">
      <c r="A422" s="157" t="s">
        <v>698</v>
      </c>
      <c r="B422" s="157" t="s">
        <v>699</v>
      </c>
      <c r="C422" s="157" t="s">
        <v>697</v>
      </c>
      <c r="D422" s="157">
        <v>50</v>
      </c>
      <c r="E422" s="157">
        <v>1888.83</v>
      </c>
      <c r="F422" s="157">
        <v>343</v>
      </c>
      <c r="G422" s="157">
        <v>108</v>
      </c>
      <c r="H422" s="158">
        <f>ROUND(E422/F422,2)</f>
        <v>5.51</v>
      </c>
    </row>
    <row r="423" spans="1:8" ht="13" x14ac:dyDescent="0.3">
      <c r="A423" s="157" t="s">
        <v>700</v>
      </c>
      <c r="B423" s="157" t="s">
        <v>701</v>
      </c>
      <c r="C423" s="157" t="s">
        <v>702</v>
      </c>
      <c r="D423" s="157">
        <v>100</v>
      </c>
      <c r="E423" s="157">
        <v>4862514.08</v>
      </c>
      <c r="F423" s="157">
        <v>3223</v>
      </c>
      <c r="G423" s="157">
        <v>1821</v>
      </c>
      <c r="H423" s="158">
        <f>ROUND(E423/F423,2)</f>
        <v>1508.69</v>
      </c>
    </row>
    <row r="424" spans="1:8" ht="13" x14ac:dyDescent="0.3">
      <c r="A424" s="157" t="s">
        <v>703</v>
      </c>
      <c r="B424" s="157" t="s">
        <v>704</v>
      </c>
      <c r="C424" s="157" t="s">
        <v>705</v>
      </c>
      <c r="D424" s="157">
        <v>100</v>
      </c>
      <c r="E424" s="157">
        <v>4862514.08</v>
      </c>
      <c r="F424" s="157">
        <v>3223</v>
      </c>
      <c r="G424" s="157">
        <v>1821</v>
      </c>
      <c r="H424" s="158">
        <f>ROUND(E424/F424,2)</f>
        <v>1508.69</v>
      </c>
    </row>
    <row r="425" spans="1:8" ht="13" x14ac:dyDescent="0.3">
      <c r="A425" s="157" t="s">
        <v>706</v>
      </c>
      <c r="B425" s="157" t="s">
        <v>707</v>
      </c>
      <c r="C425" s="157" t="s">
        <v>708</v>
      </c>
      <c r="D425" s="157">
        <v>100</v>
      </c>
      <c r="E425" s="157">
        <v>15875855.82</v>
      </c>
      <c r="F425" s="157">
        <v>19399</v>
      </c>
      <c r="G425" s="157">
        <v>3358</v>
      </c>
      <c r="H425" s="158">
        <f>ROUND(E425/F425,2)</f>
        <v>818.39</v>
      </c>
    </row>
    <row r="426" spans="1:8" ht="13" x14ac:dyDescent="0.3">
      <c r="A426" s="157" t="s">
        <v>709</v>
      </c>
      <c r="B426" s="157" t="s">
        <v>710</v>
      </c>
      <c r="C426" s="157" t="s">
        <v>711</v>
      </c>
      <c r="D426" s="157">
        <v>100</v>
      </c>
      <c r="E426" s="157">
        <v>119685.27</v>
      </c>
      <c r="F426" s="157">
        <v>151</v>
      </c>
      <c r="G426" s="157">
        <v>44</v>
      </c>
      <c r="H426" s="158">
        <f>ROUND(E426/F426,2)</f>
        <v>792.62</v>
      </c>
    </row>
    <row r="427" spans="1:8" ht="13" x14ac:dyDescent="0.3">
      <c r="A427" s="157" t="s">
        <v>712</v>
      </c>
      <c r="B427" s="157" t="s">
        <v>713</v>
      </c>
      <c r="C427" s="157" t="s">
        <v>714</v>
      </c>
      <c r="D427" s="157">
        <v>100</v>
      </c>
      <c r="E427" s="157">
        <v>15733682.9</v>
      </c>
      <c r="F427" s="157">
        <v>19212</v>
      </c>
      <c r="G427" s="157">
        <v>3335</v>
      </c>
      <c r="H427" s="158">
        <f>ROUND(E427/F427,2)</f>
        <v>818.95</v>
      </c>
    </row>
    <row r="428" spans="1:8" ht="13" x14ac:dyDescent="0.3">
      <c r="A428" s="157" t="s">
        <v>715</v>
      </c>
      <c r="B428" s="157" t="s">
        <v>716</v>
      </c>
      <c r="C428" s="157" t="s">
        <v>717</v>
      </c>
      <c r="D428" s="157">
        <v>100</v>
      </c>
      <c r="E428" s="157">
        <v>22487.65</v>
      </c>
      <c r="F428" s="157">
        <v>36</v>
      </c>
      <c r="G428" s="157">
        <v>18</v>
      </c>
      <c r="H428" s="158">
        <f>ROUND(E428/F428,2)</f>
        <v>624.66</v>
      </c>
    </row>
    <row r="429" spans="1:8" ht="286" x14ac:dyDescent="0.3">
      <c r="A429" s="6" t="s">
        <v>718</v>
      </c>
      <c r="B429" s="7" t="s">
        <v>719</v>
      </c>
      <c r="C429" s="7" t="s">
        <v>720</v>
      </c>
      <c r="D429" s="13" t="s">
        <v>152</v>
      </c>
      <c r="E429" s="14">
        <f>SUM(E431+E430)</f>
        <v>10636415.73</v>
      </c>
      <c r="F429" s="15">
        <f>SUM(F431+F430)</f>
        <v>151793</v>
      </c>
      <c r="G429" s="15">
        <v>41144</v>
      </c>
      <c r="H429" s="14">
        <f>ROUND(E429/F429,2)</f>
        <v>70.069999999999993</v>
      </c>
    </row>
    <row r="430" spans="1:8" ht="13" x14ac:dyDescent="0.3">
      <c r="A430" s="157" t="s">
        <v>718</v>
      </c>
      <c r="B430" s="157" t="s">
        <v>719</v>
      </c>
      <c r="C430" s="157" t="s">
        <v>720</v>
      </c>
      <c r="D430" s="157">
        <v>50</v>
      </c>
      <c r="E430" s="157">
        <v>1163328.77</v>
      </c>
      <c r="F430" s="157">
        <v>106482</v>
      </c>
      <c r="G430" s="159">
        <v>41144</v>
      </c>
      <c r="H430" s="158">
        <f>ROUND(E430/F430,2)</f>
        <v>10.93</v>
      </c>
    </row>
    <row r="431" spans="1:8" ht="13" x14ac:dyDescent="0.3">
      <c r="A431" s="157" t="s">
        <v>718</v>
      </c>
      <c r="B431" s="157" t="s">
        <v>719</v>
      </c>
      <c r="C431" s="157" t="s">
        <v>720</v>
      </c>
      <c r="D431" s="157">
        <v>100</v>
      </c>
      <c r="E431" s="157">
        <v>9473086.9600000009</v>
      </c>
      <c r="F431" s="157">
        <v>45311</v>
      </c>
      <c r="G431" s="161"/>
      <c r="H431" s="158">
        <f>ROUND(E431/F431,2)</f>
        <v>209.07</v>
      </c>
    </row>
    <row r="432" spans="1:8" ht="13" x14ac:dyDescent="0.3">
      <c r="A432" s="157" t="s">
        <v>721</v>
      </c>
      <c r="B432" s="157" t="s">
        <v>722</v>
      </c>
      <c r="C432" s="157" t="s">
        <v>723</v>
      </c>
      <c r="D432" s="157">
        <v>50</v>
      </c>
      <c r="E432" s="157">
        <v>20621.93</v>
      </c>
      <c r="F432" s="157">
        <v>1967</v>
      </c>
      <c r="G432" s="159">
        <v>8845</v>
      </c>
      <c r="H432" s="158">
        <f>ROUND(E432/F432,2)</f>
        <v>10.48</v>
      </c>
    </row>
    <row r="433" spans="1:8" ht="13" x14ac:dyDescent="0.3">
      <c r="A433" s="157" t="s">
        <v>721</v>
      </c>
      <c r="B433" s="157" t="s">
        <v>722</v>
      </c>
      <c r="C433" s="157" t="s">
        <v>723</v>
      </c>
      <c r="D433" s="157">
        <v>100</v>
      </c>
      <c r="E433" s="157">
        <v>7357698.2999999998</v>
      </c>
      <c r="F433" s="157">
        <v>35700</v>
      </c>
      <c r="G433" s="161"/>
      <c r="H433" s="158">
        <f>ROUND(E433/F433,2)</f>
        <v>206.1</v>
      </c>
    </row>
    <row r="434" spans="1:8" ht="13" x14ac:dyDescent="0.3">
      <c r="A434" s="157" t="s">
        <v>724</v>
      </c>
      <c r="B434" s="157" t="s">
        <v>725</v>
      </c>
      <c r="C434" s="157" t="s">
        <v>726</v>
      </c>
      <c r="D434" s="157">
        <v>50</v>
      </c>
      <c r="E434" s="157">
        <v>20621.93</v>
      </c>
      <c r="F434" s="157">
        <v>1967</v>
      </c>
      <c r="G434" s="159">
        <v>657</v>
      </c>
      <c r="H434" s="158">
        <f>ROUND(E434/F434,2)</f>
        <v>10.48</v>
      </c>
    </row>
    <row r="435" spans="1:8" ht="13" x14ac:dyDescent="0.3">
      <c r="A435" s="157" t="s">
        <v>724</v>
      </c>
      <c r="B435" s="157" t="s">
        <v>725</v>
      </c>
      <c r="C435" s="157" t="s">
        <v>726</v>
      </c>
      <c r="D435" s="157">
        <v>100</v>
      </c>
      <c r="E435" s="157">
        <v>133.91999999999999</v>
      </c>
      <c r="F435" s="157">
        <v>4</v>
      </c>
      <c r="G435" s="161"/>
      <c r="H435" s="158">
        <f>ROUND(E435/F435,2)</f>
        <v>33.479999999999997</v>
      </c>
    </row>
    <row r="436" spans="1:8" ht="13" x14ac:dyDescent="0.3">
      <c r="A436" s="157" t="s">
        <v>727</v>
      </c>
      <c r="B436" s="157" t="s">
        <v>728</v>
      </c>
      <c r="C436" s="157" t="s">
        <v>729</v>
      </c>
      <c r="D436" s="157">
        <v>100</v>
      </c>
      <c r="E436" s="157">
        <v>3502470.21</v>
      </c>
      <c r="F436" s="157">
        <v>19616</v>
      </c>
      <c r="G436" s="157">
        <v>4144</v>
      </c>
      <c r="H436" s="158">
        <f>ROUND(E436/F436,2)</f>
        <v>178.55</v>
      </c>
    </row>
    <row r="437" spans="1:8" ht="13" x14ac:dyDescent="0.3">
      <c r="A437" s="157" t="s">
        <v>730</v>
      </c>
      <c r="B437" s="157" t="s">
        <v>731</v>
      </c>
      <c r="C437" s="157" t="s">
        <v>732</v>
      </c>
      <c r="D437" s="157">
        <v>100</v>
      </c>
      <c r="E437" s="157">
        <v>731159.25</v>
      </c>
      <c r="F437" s="157">
        <v>9232</v>
      </c>
      <c r="G437" s="157">
        <v>2582</v>
      </c>
      <c r="H437" s="158">
        <f>ROUND(E437/F437,2)</f>
        <v>79.2</v>
      </c>
    </row>
    <row r="438" spans="1:8" ht="13" x14ac:dyDescent="0.3">
      <c r="A438" s="157" t="s">
        <v>733</v>
      </c>
      <c r="B438" s="157" t="s">
        <v>734</v>
      </c>
      <c r="C438" s="157" t="s">
        <v>735</v>
      </c>
      <c r="D438" s="157">
        <v>100</v>
      </c>
      <c r="E438" s="157">
        <v>2161577.12</v>
      </c>
      <c r="F438" s="157">
        <v>4255</v>
      </c>
      <c r="G438" s="157">
        <v>1268</v>
      </c>
      <c r="H438" s="158">
        <f>ROUND(E438/F438,2)</f>
        <v>508.01</v>
      </c>
    </row>
    <row r="439" spans="1:8" ht="13" x14ac:dyDescent="0.3">
      <c r="A439" s="157" t="s">
        <v>736</v>
      </c>
      <c r="B439" s="157" t="s">
        <v>737</v>
      </c>
      <c r="C439" s="157" t="s">
        <v>738</v>
      </c>
      <c r="D439" s="157">
        <v>100</v>
      </c>
      <c r="E439" s="157">
        <v>962357.8</v>
      </c>
      <c r="F439" s="157">
        <v>2593</v>
      </c>
      <c r="G439" s="157">
        <v>803</v>
      </c>
      <c r="H439" s="158">
        <f>ROUND(E439/F439,2)</f>
        <v>371.14</v>
      </c>
    </row>
    <row r="440" spans="1:8" ht="13" x14ac:dyDescent="0.3">
      <c r="A440" s="157" t="s">
        <v>739</v>
      </c>
      <c r="B440" s="157" t="s">
        <v>740</v>
      </c>
      <c r="C440" s="157" t="s">
        <v>741</v>
      </c>
      <c r="D440" s="157">
        <v>100</v>
      </c>
      <c r="E440" s="157">
        <v>176813.38</v>
      </c>
      <c r="F440" s="157">
        <v>5337</v>
      </c>
      <c r="G440" s="157">
        <v>1248</v>
      </c>
      <c r="H440" s="158">
        <f>ROUND(E440/F440,2)</f>
        <v>33.130000000000003</v>
      </c>
    </row>
    <row r="441" spans="1:8" ht="13" x14ac:dyDescent="0.3">
      <c r="A441" s="157" t="s">
        <v>742</v>
      </c>
      <c r="B441" s="157" t="s">
        <v>743</v>
      </c>
      <c r="C441" s="157" t="s">
        <v>744</v>
      </c>
      <c r="D441" s="157">
        <v>100</v>
      </c>
      <c r="E441" s="157">
        <v>7252.54</v>
      </c>
      <c r="F441" s="157">
        <v>255</v>
      </c>
      <c r="G441" s="157">
        <v>71</v>
      </c>
      <c r="H441" s="158">
        <f>ROUND(E441/F441,2)</f>
        <v>28.44</v>
      </c>
    </row>
    <row r="442" spans="1:8" ht="13" x14ac:dyDescent="0.3">
      <c r="A442" s="157" t="s">
        <v>745</v>
      </c>
      <c r="B442" s="157" t="s">
        <v>746</v>
      </c>
      <c r="C442" s="157" t="s">
        <v>747</v>
      </c>
      <c r="D442" s="157">
        <v>100</v>
      </c>
      <c r="E442" s="157">
        <v>16254.75</v>
      </c>
      <c r="F442" s="157">
        <v>261</v>
      </c>
      <c r="G442" s="157">
        <v>87</v>
      </c>
      <c r="H442" s="158">
        <f>ROUND(E442/F442,2)</f>
        <v>62.28</v>
      </c>
    </row>
    <row r="443" spans="1:8" ht="13" x14ac:dyDescent="0.3">
      <c r="A443" s="157" t="s">
        <v>748</v>
      </c>
      <c r="B443" s="157" t="s">
        <v>749</v>
      </c>
      <c r="C443" s="157" t="s">
        <v>750</v>
      </c>
      <c r="D443" s="157">
        <v>100</v>
      </c>
      <c r="E443" s="157">
        <v>76941.509999999995</v>
      </c>
      <c r="F443" s="157">
        <v>3412</v>
      </c>
      <c r="G443" s="157">
        <v>696</v>
      </c>
      <c r="H443" s="158">
        <f>ROUND(E443/F443,2)</f>
        <v>22.55</v>
      </c>
    </row>
    <row r="444" spans="1:8" ht="13" x14ac:dyDescent="0.3">
      <c r="A444" s="157" t="s">
        <v>751</v>
      </c>
      <c r="B444" s="157" t="s">
        <v>752</v>
      </c>
      <c r="C444" s="157" t="s">
        <v>753</v>
      </c>
      <c r="D444" s="157">
        <v>100</v>
      </c>
      <c r="E444" s="157">
        <v>9650.4</v>
      </c>
      <c r="F444" s="157">
        <v>281</v>
      </c>
      <c r="G444" s="157">
        <v>79</v>
      </c>
      <c r="H444" s="158">
        <f>ROUND(E444/F444,2)</f>
        <v>34.340000000000003</v>
      </c>
    </row>
    <row r="445" spans="1:8" ht="13" x14ac:dyDescent="0.3">
      <c r="A445" s="157" t="s">
        <v>754</v>
      </c>
      <c r="B445" s="157" t="s">
        <v>755</v>
      </c>
      <c r="C445" s="157" t="s">
        <v>756</v>
      </c>
      <c r="D445" s="157">
        <v>100</v>
      </c>
      <c r="E445" s="157">
        <v>53508.18</v>
      </c>
      <c r="F445" s="157">
        <v>583</v>
      </c>
      <c r="G445" s="157">
        <v>160</v>
      </c>
      <c r="H445" s="158">
        <f>ROUND(E445/F445,2)</f>
        <v>91.78</v>
      </c>
    </row>
    <row r="446" spans="1:8" ht="13" x14ac:dyDescent="0.3">
      <c r="A446" s="157" t="s">
        <v>757</v>
      </c>
      <c r="B446" s="157" t="s">
        <v>758</v>
      </c>
      <c r="C446" s="157" t="s">
        <v>759</v>
      </c>
      <c r="D446" s="157">
        <v>100</v>
      </c>
      <c r="E446" s="157">
        <v>13206</v>
      </c>
      <c r="F446" s="157">
        <v>545</v>
      </c>
      <c r="G446" s="157">
        <v>204</v>
      </c>
      <c r="H446" s="158">
        <f>ROUND(E446/F446,2)</f>
        <v>24.23</v>
      </c>
    </row>
    <row r="447" spans="1:8" ht="13" x14ac:dyDescent="0.3">
      <c r="A447" s="157" t="s">
        <v>760</v>
      </c>
      <c r="B447" s="157" t="s">
        <v>761</v>
      </c>
      <c r="C447" s="157" t="s">
        <v>762</v>
      </c>
      <c r="D447" s="157">
        <v>50</v>
      </c>
      <c r="E447" s="157">
        <v>176457.23</v>
      </c>
      <c r="F447" s="157">
        <v>29731</v>
      </c>
      <c r="G447" s="159">
        <v>11328</v>
      </c>
      <c r="H447" s="158">
        <f>ROUND(E447/F447,2)</f>
        <v>5.94</v>
      </c>
    </row>
    <row r="448" spans="1:8" ht="13" x14ac:dyDescent="0.3">
      <c r="A448" s="157" t="s">
        <v>760</v>
      </c>
      <c r="B448" s="157" t="s">
        <v>761</v>
      </c>
      <c r="C448" s="157" t="s">
        <v>762</v>
      </c>
      <c r="D448" s="157">
        <v>100</v>
      </c>
      <c r="E448" s="157">
        <v>1937965.77</v>
      </c>
      <c r="F448" s="157">
        <v>4222</v>
      </c>
      <c r="G448" s="161"/>
      <c r="H448" s="158">
        <f>ROUND(E448/F448,2)</f>
        <v>459.02</v>
      </c>
    </row>
    <row r="449" spans="1:8" ht="13" x14ac:dyDescent="0.3">
      <c r="A449" s="157" t="s">
        <v>763</v>
      </c>
      <c r="B449" s="157" t="s">
        <v>764</v>
      </c>
      <c r="C449" s="157" t="s">
        <v>765</v>
      </c>
      <c r="D449" s="157">
        <v>100</v>
      </c>
      <c r="E449" s="157">
        <v>1937959.27</v>
      </c>
      <c r="F449" s="157">
        <v>4221</v>
      </c>
      <c r="G449" s="157">
        <v>1104</v>
      </c>
      <c r="H449" s="158">
        <f>ROUND(E449/F449,2)</f>
        <v>459.12</v>
      </c>
    </row>
    <row r="450" spans="1:8" ht="13" x14ac:dyDescent="0.3">
      <c r="A450" s="157" t="s">
        <v>766</v>
      </c>
      <c r="B450" s="157" t="s">
        <v>767</v>
      </c>
      <c r="C450" s="157" t="s">
        <v>768</v>
      </c>
      <c r="D450" s="157">
        <v>50</v>
      </c>
      <c r="E450" s="157">
        <v>10486.93</v>
      </c>
      <c r="F450" s="157">
        <v>780</v>
      </c>
      <c r="G450" s="157">
        <v>257</v>
      </c>
      <c r="H450" s="158">
        <f>ROUND(E450/F450,2)</f>
        <v>13.44</v>
      </c>
    </row>
    <row r="451" spans="1:8" ht="13" x14ac:dyDescent="0.3">
      <c r="A451" s="157" t="s">
        <v>769</v>
      </c>
      <c r="B451" s="157" t="s">
        <v>770</v>
      </c>
      <c r="C451" s="157" t="s">
        <v>771</v>
      </c>
      <c r="D451" s="157">
        <v>50</v>
      </c>
      <c r="E451" s="157">
        <v>165970.29999999999</v>
      </c>
      <c r="F451" s="157">
        <v>28951</v>
      </c>
      <c r="G451" s="159">
        <v>9999</v>
      </c>
      <c r="H451" s="158">
        <f>ROUND(E451/F451,2)</f>
        <v>5.73</v>
      </c>
    </row>
    <row r="452" spans="1:8" ht="13" x14ac:dyDescent="0.3">
      <c r="A452" s="157" t="s">
        <v>769</v>
      </c>
      <c r="B452" s="157" t="s">
        <v>770</v>
      </c>
      <c r="C452" s="157" t="s">
        <v>771</v>
      </c>
      <c r="D452" s="157">
        <v>100</v>
      </c>
      <c r="E452" s="157">
        <v>6.5</v>
      </c>
      <c r="F452" s="157">
        <v>1</v>
      </c>
      <c r="G452" s="161"/>
      <c r="H452" s="158">
        <f>ROUND(E452/F452,2)</f>
        <v>6.5</v>
      </c>
    </row>
    <row r="453" spans="1:8" ht="13" x14ac:dyDescent="0.3">
      <c r="A453" s="157" t="s">
        <v>772</v>
      </c>
      <c r="B453" s="157" t="s">
        <v>773</v>
      </c>
      <c r="C453" s="157" t="s">
        <v>774</v>
      </c>
      <c r="D453" s="157">
        <v>50</v>
      </c>
      <c r="E453" s="157">
        <v>966249.61</v>
      </c>
      <c r="F453" s="157">
        <v>74784</v>
      </c>
      <c r="G453" s="159">
        <v>22068</v>
      </c>
      <c r="H453" s="158">
        <f>ROUND(E453/F453,2)</f>
        <v>12.92</v>
      </c>
    </row>
    <row r="454" spans="1:8" ht="13" x14ac:dyDescent="0.3">
      <c r="A454" s="157" t="s">
        <v>772</v>
      </c>
      <c r="B454" s="157" t="s">
        <v>773</v>
      </c>
      <c r="C454" s="157" t="s">
        <v>774</v>
      </c>
      <c r="D454" s="157">
        <v>100</v>
      </c>
      <c r="E454" s="157">
        <v>609.51</v>
      </c>
      <c r="F454" s="157">
        <v>52</v>
      </c>
      <c r="G454" s="161"/>
      <c r="H454" s="158">
        <f>ROUND(E454/F454,2)</f>
        <v>11.72</v>
      </c>
    </row>
    <row r="455" spans="1:8" ht="13" x14ac:dyDescent="0.3">
      <c r="A455" s="157" t="s">
        <v>775</v>
      </c>
      <c r="B455" s="157" t="s">
        <v>776</v>
      </c>
      <c r="C455" s="157" t="s">
        <v>777</v>
      </c>
      <c r="D455" s="157">
        <v>50</v>
      </c>
      <c r="E455" s="157">
        <v>453915.67</v>
      </c>
      <c r="F455" s="157">
        <v>30034</v>
      </c>
      <c r="G455" s="159">
        <v>9463</v>
      </c>
      <c r="H455" s="158">
        <f>ROUND(E455/F455,2)</f>
        <v>15.11</v>
      </c>
    </row>
    <row r="456" spans="1:8" ht="13" x14ac:dyDescent="0.3">
      <c r="A456" s="157" t="s">
        <v>775</v>
      </c>
      <c r="B456" s="157" t="s">
        <v>776</v>
      </c>
      <c r="C456" s="157" t="s">
        <v>777</v>
      </c>
      <c r="D456" s="157">
        <v>100</v>
      </c>
      <c r="E456" s="157">
        <v>270.86</v>
      </c>
      <c r="F456" s="157">
        <v>29</v>
      </c>
      <c r="G456" s="161"/>
      <c r="H456" s="158">
        <f>ROUND(E456/F456,2)</f>
        <v>9.34</v>
      </c>
    </row>
    <row r="457" spans="1:8" ht="13" x14ac:dyDescent="0.3">
      <c r="A457" s="157" t="s">
        <v>778</v>
      </c>
      <c r="B457" s="157" t="s">
        <v>779</v>
      </c>
      <c r="C457" s="157" t="s">
        <v>780</v>
      </c>
      <c r="D457" s="157">
        <v>50</v>
      </c>
      <c r="E457" s="157">
        <v>39375.26</v>
      </c>
      <c r="F457" s="157">
        <v>4195</v>
      </c>
      <c r="G457" s="159">
        <v>1546</v>
      </c>
      <c r="H457" s="158">
        <f>ROUND(E457/F457,2)</f>
        <v>9.39</v>
      </c>
    </row>
    <row r="458" spans="1:8" ht="13" x14ac:dyDescent="0.3">
      <c r="A458" s="157" t="s">
        <v>778</v>
      </c>
      <c r="B458" s="157" t="s">
        <v>779</v>
      </c>
      <c r="C458" s="157" t="s">
        <v>780</v>
      </c>
      <c r="D458" s="157">
        <v>100</v>
      </c>
      <c r="E458" s="157">
        <v>57.4</v>
      </c>
      <c r="F458" s="157">
        <v>5</v>
      </c>
      <c r="G458" s="161"/>
      <c r="H458" s="158">
        <f>ROUND(E458/F458,2)</f>
        <v>11.48</v>
      </c>
    </row>
    <row r="459" spans="1:8" ht="13" x14ac:dyDescent="0.3">
      <c r="A459" s="157" t="s">
        <v>781</v>
      </c>
      <c r="B459" s="157" t="s">
        <v>782</v>
      </c>
      <c r="C459" s="157" t="s">
        <v>783</v>
      </c>
      <c r="D459" s="157">
        <v>50</v>
      </c>
      <c r="E459" s="157">
        <v>472958.68</v>
      </c>
      <c r="F459" s="157">
        <v>40555</v>
      </c>
      <c r="G459" s="159">
        <v>12104</v>
      </c>
      <c r="H459" s="158">
        <f>ROUND(E459/F459,2)</f>
        <v>11.66</v>
      </c>
    </row>
    <row r="460" spans="1:8" ht="13" x14ac:dyDescent="0.3">
      <c r="A460" s="157" t="s">
        <v>781</v>
      </c>
      <c r="B460" s="157" t="s">
        <v>782</v>
      </c>
      <c r="C460" s="157" t="s">
        <v>783</v>
      </c>
      <c r="D460" s="157">
        <v>100</v>
      </c>
      <c r="E460" s="157">
        <v>281.25</v>
      </c>
      <c r="F460" s="157">
        <v>18</v>
      </c>
      <c r="G460" s="161"/>
      <c r="H460" s="158">
        <f>ROUND(E460/F460,2)</f>
        <v>15.63</v>
      </c>
    </row>
    <row r="461" spans="1:8" ht="13" x14ac:dyDescent="0.3">
      <c r="A461" s="6" t="s">
        <v>784</v>
      </c>
      <c r="B461" s="7" t="s">
        <v>785</v>
      </c>
      <c r="C461" s="7" t="s">
        <v>786</v>
      </c>
      <c r="D461" s="13">
        <v>100</v>
      </c>
      <c r="E461" s="14">
        <v>175662.81</v>
      </c>
      <c r="F461" s="10">
        <v>158</v>
      </c>
      <c r="G461" s="15">
        <v>64</v>
      </c>
      <c r="H461" s="11">
        <f>ROUND(E461/F461,2)</f>
        <v>1111.79</v>
      </c>
    </row>
    <row r="462" spans="1:8" ht="13" x14ac:dyDescent="0.3">
      <c r="A462" s="157" t="s">
        <v>787</v>
      </c>
      <c r="B462" s="157" t="s">
        <v>788</v>
      </c>
      <c r="C462" s="157" t="s">
        <v>789</v>
      </c>
      <c r="D462" s="157">
        <v>100</v>
      </c>
      <c r="E462" s="157">
        <v>43835.41</v>
      </c>
      <c r="F462" s="157">
        <v>44</v>
      </c>
      <c r="G462" s="157">
        <v>15</v>
      </c>
      <c r="H462" s="158">
        <f>ROUND(E462/F462,2)</f>
        <v>996.26</v>
      </c>
    </row>
    <row r="463" spans="1:8" ht="13" x14ac:dyDescent="0.3">
      <c r="A463" s="157" t="s">
        <v>790</v>
      </c>
      <c r="B463" s="157" t="s">
        <v>791</v>
      </c>
      <c r="C463" s="157" t="s">
        <v>792</v>
      </c>
      <c r="D463" s="157">
        <v>100</v>
      </c>
      <c r="E463" s="157">
        <v>129899.49</v>
      </c>
      <c r="F463" s="157">
        <v>89</v>
      </c>
      <c r="G463" s="157">
        <v>30</v>
      </c>
      <c r="H463" s="158">
        <f>ROUND(E463/F463,2)</f>
        <v>1459.54</v>
      </c>
    </row>
    <row r="464" spans="1:8" ht="13" x14ac:dyDescent="0.3">
      <c r="A464" s="157" t="s">
        <v>793</v>
      </c>
      <c r="B464" s="157" t="s">
        <v>794</v>
      </c>
      <c r="C464" s="157" t="s">
        <v>795</v>
      </c>
      <c r="D464" s="157">
        <v>100</v>
      </c>
      <c r="E464" s="157">
        <v>1927.91</v>
      </c>
      <c r="F464" s="157">
        <v>25</v>
      </c>
      <c r="G464" s="157">
        <v>19</v>
      </c>
      <c r="H464" s="158">
        <f>ROUND(E464/F464,2)</f>
        <v>77.12</v>
      </c>
    </row>
    <row r="465" spans="1:8" ht="273" x14ac:dyDescent="0.3">
      <c r="A465" s="6" t="s">
        <v>796</v>
      </c>
      <c r="B465" s="7" t="s">
        <v>797</v>
      </c>
      <c r="C465" s="7" t="s">
        <v>798</v>
      </c>
      <c r="D465" s="13" t="s">
        <v>531</v>
      </c>
      <c r="E465" s="14">
        <f>SUM(E466+E467+E468)</f>
        <v>13838359.149999999</v>
      </c>
      <c r="F465" s="15">
        <f>SUM(F466+F467+F468)</f>
        <v>192275</v>
      </c>
      <c r="G465" s="15">
        <v>31703</v>
      </c>
      <c r="H465" s="14">
        <f>ROUND(E465/F465,2)</f>
        <v>71.97</v>
      </c>
    </row>
    <row r="466" spans="1:8" ht="13" x14ac:dyDescent="0.3">
      <c r="A466" s="157" t="s">
        <v>796</v>
      </c>
      <c r="B466" s="157" t="s">
        <v>797</v>
      </c>
      <c r="C466" s="157" t="s">
        <v>798</v>
      </c>
      <c r="D466" s="157">
        <v>50</v>
      </c>
      <c r="E466" s="157">
        <v>359275.94</v>
      </c>
      <c r="F466" s="157">
        <v>40429</v>
      </c>
      <c r="G466" s="159">
        <v>31703</v>
      </c>
      <c r="H466" s="158">
        <f>ROUND(E466/F466,2)</f>
        <v>8.89</v>
      </c>
    </row>
    <row r="467" spans="1:8" ht="13" x14ac:dyDescent="0.3">
      <c r="A467" s="157" t="s">
        <v>796</v>
      </c>
      <c r="B467" s="157" t="s">
        <v>797</v>
      </c>
      <c r="C467" s="157" t="s">
        <v>798</v>
      </c>
      <c r="D467" s="157">
        <v>75</v>
      </c>
      <c r="E467" s="157">
        <v>725411.26</v>
      </c>
      <c r="F467" s="157">
        <v>37359</v>
      </c>
      <c r="G467" s="160"/>
      <c r="H467" s="158">
        <f>ROUND(E467/F467,2)</f>
        <v>19.420000000000002</v>
      </c>
    </row>
    <row r="468" spans="1:8" ht="13" x14ac:dyDescent="0.3">
      <c r="A468" s="157" t="s">
        <v>796</v>
      </c>
      <c r="B468" s="157" t="s">
        <v>797</v>
      </c>
      <c r="C468" s="157" t="s">
        <v>798</v>
      </c>
      <c r="D468" s="157">
        <v>100</v>
      </c>
      <c r="E468" s="157">
        <v>12753671.949999999</v>
      </c>
      <c r="F468" s="157">
        <v>114487</v>
      </c>
      <c r="G468" s="161"/>
      <c r="H468" s="158">
        <f>ROUND(E468/F468,2)</f>
        <v>111.4</v>
      </c>
    </row>
    <row r="469" spans="1:8" ht="13" x14ac:dyDescent="0.3">
      <c r="A469" s="157" t="s">
        <v>799</v>
      </c>
      <c r="B469" s="157" t="s">
        <v>800</v>
      </c>
      <c r="C469" s="157" t="s">
        <v>801</v>
      </c>
      <c r="D469" s="157">
        <v>50</v>
      </c>
      <c r="E469" s="157">
        <v>47587.97</v>
      </c>
      <c r="F469" s="157">
        <v>2819</v>
      </c>
      <c r="G469" s="159">
        <v>5365</v>
      </c>
      <c r="H469" s="158">
        <f>ROUND(E469/F469,2)</f>
        <v>16.88</v>
      </c>
    </row>
    <row r="470" spans="1:8" ht="13" x14ac:dyDescent="0.3">
      <c r="A470" s="157" t="s">
        <v>799</v>
      </c>
      <c r="B470" s="157" t="s">
        <v>800</v>
      </c>
      <c r="C470" s="157" t="s">
        <v>801</v>
      </c>
      <c r="D470" s="157">
        <v>75</v>
      </c>
      <c r="E470" s="157">
        <v>685554.11</v>
      </c>
      <c r="F470" s="157">
        <v>35219</v>
      </c>
      <c r="G470" s="160"/>
      <c r="H470" s="158">
        <f>ROUND(E470/F470,2)</f>
        <v>19.47</v>
      </c>
    </row>
    <row r="471" spans="1:8" ht="13" x14ac:dyDescent="0.3">
      <c r="A471" s="157" t="s">
        <v>799</v>
      </c>
      <c r="B471" s="157" t="s">
        <v>800</v>
      </c>
      <c r="C471" s="157" t="s">
        <v>801</v>
      </c>
      <c r="D471" s="157">
        <v>100</v>
      </c>
      <c r="E471" s="157">
        <v>65.88</v>
      </c>
      <c r="F471" s="157">
        <v>1</v>
      </c>
      <c r="G471" s="161"/>
      <c r="H471" s="158">
        <f>ROUND(E471/F471,2)</f>
        <v>65.88</v>
      </c>
    </row>
    <row r="472" spans="1:8" ht="13" x14ac:dyDescent="0.3">
      <c r="A472" s="157" t="s">
        <v>802</v>
      </c>
      <c r="B472" s="157" t="s">
        <v>803</v>
      </c>
      <c r="C472" s="157" t="s">
        <v>804</v>
      </c>
      <c r="D472" s="157">
        <v>50</v>
      </c>
      <c r="E472" s="157">
        <v>43595.87</v>
      </c>
      <c r="F472" s="157">
        <v>2591</v>
      </c>
      <c r="G472" s="159">
        <v>4683</v>
      </c>
      <c r="H472" s="158">
        <f>ROUND(E472/F472,2)</f>
        <v>16.829999999999998</v>
      </c>
    </row>
    <row r="473" spans="1:8" ht="13" x14ac:dyDescent="0.3">
      <c r="A473" s="157" t="s">
        <v>802</v>
      </c>
      <c r="B473" s="157" t="s">
        <v>803</v>
      </c>
      <c r="C473" s="157" t="s">
        <v>804</v>
      </c>
      <c r="D473" s="157">
        <v>75</v>
      </c>
      <c r="E473" s="157">
        <v>627015.16</v>
      </c>
      <c r="F473" s="157">
        <v>31594</v>
      </c>
      <c r="G473" s="160"/>
      <c r="H473" s="158">
        <f>ROUND(E473/F473,2)</f>
        <v>19.850000000000001</v>
      </c>
    </row>
    <row r="474" spans="1:8" ht="13" x14ac:dyDescent="0.3">
      <c r="A474" s="157" t="s">
        <v>802</v>
      </c>
      <c r="B474" s="157" t="s">
        <v>803</v>
      </c>
      <c r="C474" s="157" t="s">
        <v>804</v>
      </c>
      <c r="D474" s="157">
        <v>100</v>
      </c>
      <c r="E474" s="157">
        <v>65.88</v>
      </c>
      <c r="F474" s="157">
        <v>1</v>
      </c>
      <c r="G474" s="161"/>
      <c r="H474" s="158">
        <f>ROUND(E474/F474,2)</f>
        <v>65.88</v>
      </c>
    </row>
    <row r="475" spans="1:8" ht="13" x14ac:dyDescent="0.3">
      <c r="A475" s="157" t="s">
        <v>805</v>
      </c>
      <c r="B475" s="157" t="s">
        <v>806</v>
      </c>
      <c r="C475" s="157" t="s">
        <v>807</v>
      </c>
      <c r="D475" s="157">
        <v>50</v>
      </c>
      <c r="E475" s="157">
        <v>3101.47</v>
      </c>
      <c r="F475" s="157">
        <v>163</v>
      </c>
      <c r="G475" s="159">
        <v>756</v>
      </c>
      <c r="H475" s="158">
        <f>ROUND(E475/F475,2)</f>
        <v>19.03</v>
      </c>
    </row>
    <row r="476" spans="1:8" ht="13" x14ac:dyDescent="0.3">
      <c r="A476" s="157" t="s">
        <v>805</v>
      </c>
      <c r="B476" s="157" t="s">
        <v>806</v>
      </c>
      <c r="C476" s="157" t="s">
        <v>807</v>
      </c>
      <c r="D476" s="157">
        <v>75</v>
      </c>
      <c r="E476" s="157">
        <v>46733.49</v>
      </c>
      <c r="F476" s="157">
        <v>2974</v>
      </c>
      <c r="G476" s="161"/>
      <c r="H476" s="158">
        <f>ROUND(E476/F476,2)</f>
        <v>15.71</v>
      </c>
    </row>
    <row r="477" spans="1:8" ht="13" x14ac:dyDescent="0.3">
      <c r="A477" s="157" t="s">
        <v>808</v>
      </c>
      <c r="B477" s="157" t="s">
        <v>809</v>
      </c>
      <c r="C477" s="157" t="s">
        <v>810</v>
      </c>
      <c r="D477" s="157">
        <v>50</v>
      </c>
      <c r="E477" s="157">
        <v>890.63</v>
      </c>
      <c r="F477" s="157">
        <v>65</v>
      </c>
      <c r="G477" s="159">
        <v>155</v>
      </c>
      <c r="H477" s="158">
        <f>ROUND(E477/F477,2)</f>
        <v>13.7</v>
      </c>
    </row>
    <row r="478" spans="1:8" ht="13" x14ac:dyDescent="0.3">
      <c r="A478" s="157" t="s">
        <v>808</v>
      </c>
      <c r="B478" s="157" t="s">
        <v>809</v>
      </c>
      <c r="C478" s="157" t="s">
        <v>810</v>
      </c>
      <c r="D478" s="157">
        <v>75</v>
      </c>
      <c r="E478" s="157">
        <v>11805.46</v>
      </c>
      <c r="F478" s="157">
        <v>651</v>
      </c>
      <c r="G478" s="161"/>
      <c r="H478" s="158">
        <f>ROUND(E478/F478,2)</f>
        <v>18.13</v>
      </c>
    </row>
    <row r="479" spans="1:8" ht="13" x14ac:dyDescent="0.3">
      <c r="A479" s="157" t="s">
        <v>811</v>
      </c>
      <c r="B479" s="157" t="s">
        <v>812</v>
      </c>
      <c r="C479" s="157" t="s">
        <v>813</v>
      </c>
      <c r="D479" s="157">
        <v>50</v>
      </c>
      <c r="E479" s="157">
        <v>29960.97</v>
      </c>
      <c r="F479" s="157">
        <v>1572</v>
      </c>
      <c r="G479" s="159">
        <v>1691</v>
      </c>
      <c r="H479" s="158">
        <f>ROUND(E479/F479,2)</f>
        <v>19.059999999999999</v>
      </c>
    </row>
    <row r="480" spans="1:8" ht="13" x14ac:dyDescent="0.3">
      <c r="A480" s="157" t="s">
        <v>811</v>
      </c>
      <c r="B480" s="157" t="s">
        <v>812</v>
      </c>
      <c r="C480" s="157" t="s">
        <v>813</v>
      </c>
      <c r="D480" s="157">
        <v>100</v>
      </c>
      <c r="E480" s="157">
        <v>10302441.800000001</v>
      </c>
      <c r="F480" s="157">
        <v>7334</v>
      </c>
      <c r="G480" s="161"/>
      <c r="H480" s="158">
        <f>ROUND(E480/F480,2)</f>
        <v>1404.75</v>
      </c>
    </row>
    <row r="481" spans="1:8" ht="13" x14ac:dyDescent="0.3">
      <c r="A481" s="157" t="s">
        <v>814</v>
      </c>
      <c r="B481" s="157" t="s">
        <v>815</v>
      </c>
      <c r="C481" s="157" t="s">
        <v>813</v>
      </c>
      <c r="D481" s="157">
        <v>50</v>
      </c>
      <c r="E481" s="157">
        <v>29960.97</v>
      </c>
      <c r="F481" s="157">
        <v>1572</v>
      </c>
      <c r="G481" s="159">
        <v>1691</v>
      </c>
      <c r="H481" s="158">
        <f>ROUND(E481/F481,2)</f>
        <v>19.059999999999999</v>
      </c>
    </row>
    <row r="482" spans="1:8" ht="13" x14ac:dyDescent="0.3">
      <c r="A482" s="157" t="s">
        <v>814</v>
      </c>
      <c r="B482" s="157" t="s">
        <v>815</v>
      </c>
      <c r="C482" s="157" t="s">
        <v>813</v>
      </c>
      <c r="D482" s="157">
        <v>100</v>
      </c>
      <c r="E482" s="157">
        <v>10302441.800000001</v>
      </c>
      <c r="F482" s="157">
        <v>7334</v>
      </c>
      <c r="G482" s="161"/>
      <c r="H482" s="158">
        <f>ROUND(E482/F482,2)</f>
        <v>1404.75</v>
      </c>
    </row>
    <row r="483" spans="1:8" ht="13" x14ac:dyDescent="0.3">
      <c r="A483" s="157" t="s">
        <v>816</v>
      </c>
      <c r="B483" s="157" t="s">
        <v>817</v>
      </c>
      <c r="C483" s="157" t="s">
        <v>818</v>
      </c>
      <c r="D483" s="157">
        <v>50</v>
      </c>
      <c r="E483" s="157">
        <v>36622.519999999997</v>
      </c>
      <c r="F483" s="157">
        <v>6940</v>
      </c>
      <c r="G483" s="159">
        <v>16246</v>
      </c>
      <c r="H483" s="158">
        <f>ROUND(E483/F483,2)</f>
        <v>5.28</v>
      </c>
    </row>
    <row r="484" spans="1:8" ht="13" x14ac:dyDescent="0.3">
      <c r="A484" s="157" t="s">
        <v>816</v>
      </c>
      <c r="B484" s="157" t="s">
        <v>817</v>
      </c>
      <c r="C484" s="157" t="s">
        <v>818</v>
      </c>
      <c r="D484" s="157">
        <v>100</v>
      </c>
      <c r="E484" s="157">
        <v>1577806.41</v>
      </c>
      <c r="F484" s="157">
        <v>103533</v>
      </c>
      <c r="G484" s="161"/>
      <c r="H484" s="158">
        <f>ROUND(E484/F484,2)</f>
        <v>15.24</v>
      </c>
    </row>
    <row r="485" spans="1:8" ht="13" x14ac:dyDescent="0.3">
      <c r="A485" s="157" t="s">
        <v>819</v>
      </c>
      <c r="B485" s="157" t="s">
        <v>820</v>
      </c>
      <c r="C485" s="157" t="s">
        <v>821</v>
      </c>
      <c r="D485" s="157">
        <v>100</v>
      </c>
      <c r="E485" s="157">
        <v>1577806.41</v>
      </c>
      <c r="F485" s="157">
        <v>103533</v>
      </c>
      <c r="G485" s="157">
        <v>13928</v>
      </c>
      <c r="H485" s="158">
        <f>ROUND(E485/F485,2)</f>
        <v>15.24</v>
      </c>
    </row>
    <row r="486" spans="1:8" ht="13" x14ac:dyDescent="0.3">
      <c r="A486" s="157" t="s">
        <v>822</v>
      </c>
      <c r="B486" s="157" t="s">
        <v>823</v>
      </c>
      <c r="C486" s="157" t="s">
        <v>824</v>
      </c>
      <c r="D486" s="157">
        <v>50</v>
      </c>
      <c r="E486" s="157">
        <v>36622.519999999997</v>
      </c>
      <c r="F486" s="157">
        <v>6940</v>
      </c>
      <c r="G486" s="157">
        <v>2437</v>
      </c>
      <c r="H486" s="158">
        <f>ROUND(E486/F486,2)</f>
        <v>5.28</v>
      </c>
    </row>
    <row r="487" spans="1:8" ht="13" x14ac:dyDescent="0.3">
      <c r="A487" s="157" t="s">
        <v>825</v>
      </c>
      <c r="B487" s="157" t="s">
        <v>826</v>
      </c>
      <c r="C487" s="157" t="s">
        <v>827</v>
      </c>
      <c r="D487" s="157">
        <v>75</v>
      </c>
      <c r="E487" s="157">
        <v>39857.15</v>
      </c>
      <c r="F487" s="157">
        <v>2140</v>
      </c>
      <c r="G487" s="159">
        <v>336</v>
      </c>
      <c r="H487" s="158">
        <f>ROUND(E487/F487,2)</f>
        <v>18.62</v>
      </c>
    </row>
    <row r="488" spans="1:8" ht="13" x14ac:dyDescent="0.3">
      <c r="A488" s="157" t="s">
        <v>825</v>
      </c>
      <c r="B488" s="157" t="s">
        <v>826</v>
      </c>
      <c r="C488" s="157" t="s">
        <v>827</v>
      </c>
      <c r="D488" s="157">
        <v>100</v>
      </c>
      <c r="E488" s="157">
        <v>130.16999999999999</v>
      </c>
      <c r="F488" s="157">
        <v>11</v>
      </c>
      <c r="G488" s="161"/>
      <c r="H488" s="158">
        <f>ROUND(E488/F488,2)</f>
        <v>11.83</v>
      </c>
    </row>
    <row r="489" spans="1:8" ht="13" x14ac:dyDescent="0.3">
      <c r="A489" s="157" t="s">
        <v>828</v>
      </c>
      <c r="B489" s="157" t="s">
        <v>829</v>
      </c>
      <c r="C489" s="157" t="s">
        <v>830</v>
      </c>
      <c r="D489" s="157">
        <v>75</v>
      </c>
      <c r="E489" s="157">
        <v>39857.15</v>
      </c>
      <c r="F489" s="157">
        <v>2140</v>
      </c>
      <c r="G489" s="159">
        <v>336</v>
      </c>
      <c r="H489" s="158">
        <f>ROUND(E489/F489,2)</f>
        <v>18.62</v>
      </c>
    </row>
    <row r="490" spans="1:8" ht="13" x14ac:dyDescent="0.3">
      <c r="A490" s="157" t="s">
        <v>828</v>
      </c>
      <c r="B490" s="157" t="s">
        <v>829</v>
      </c>
      <c r="C490" s="157" t="s">
        <v>830</v>
      </c>
      <c r="D490" s="157">
        <v>100</v>
      </c>
      <c r="E490" s="157">
        <v>130.16999999999999</v>
      </c>
      <c r="F490" s="157">
        <v>11</v>
      </c>
      <c r="G490" s="161"/>
      <c r="H490" s="158">
        <f>ROUND(E490/F490,2)</f>
        <v>11.83</v>
      </c>
    </row>
    <row r="491" spans="1:8" ht="13" x14ac:dyDescent="0.3">
      <c r="A491" s="157" t="s">
        <v>831</v>
      </c>
      <c r="B491" s="157" t="s">
        <v>832</v>
      </c>
      <c r="C491" s="157" t="s">
        <v>833</v>
      </c>
      <c r="D491" s="157">
        <v>50</v>
      </c>
      <c r="E491" s="157">
        <v>37220.26</v>
      </c>
      <c r="F491" s="157">
        <v>1679</v>
      </c>
      <c r="G491" s="159">
        <v>532</v>
      </c>
      <c r="H491" s="158">
        <f>ROUND(E491/F491,2)</f>
        <v>22.17</v>
      </c>
    </row>
    <row r="492" spans="1:8" ht="13" x14ac:dyDescent="0.3">
      <c r="A492" s="157" t="s">
        <v>831</v>
      </c>
      <c r="B492" s="157" t="s">
        <v>832</v>
      </c>
      <c r="C492" s="157" t="s">
        <v>833</v>
      </c>
      <c r="D492" s="157">
        <v>100</v>
      </c>
      <c r="E492" s="157">
        <v>87073.71</v>
      </c>
      <c r="F492" s="157">
        <v>1901</v>
      </c>
      <c r="G492" s="161"/>
      <c r="H492" s="158">
        <f>ROUND(E492/F492,2)</f>
        <v>45.8</v>
      </c>
    </row>
    <row r="493" spans="1:8" ht="13" x14ac:dyDescent="0.3">
      <c r="A493" s="157" t="s">
        <v>834</v>
      </c>
      <c r="B493" s="157" t="s">
        <v>835</v>
      </c>
      <c r="C493" s="157" t="s">
        <v>833</v>
      </c>
      <c r="D493" s="157">
        <v>50</v>
      </c>
      <c r="E493" s="157">
        <v>37220.26</v>
      </c>
      <c r="F493" s="157">
        <v>1679</v>
      </c>
      <c r="G493" s="159">
        <v>532</v>
      </c>
      <c r="H493" s="158">
        <f>ROUND(E493/F493,2)</f>
        <v>22.17</v>
      </c>
    </row>
    <row r="494" spans="1:8" ht="13" x14ac:dyDescent="0.3">
      <c r="A494" s="157" t="s">
        <v>834</v>
      </c>
      <c r="B494" s="157" t="s">
        <v>835</v>
      </c>
      <c r="C494" s="157" t="s">
        <v>833</v>
      </c>
      <c r="D494" s="157">
        <v>100</v>
      </c>
      <c r="E494" s="157">
        <v>87073.71</v>
      </c>
      <c r="F494" s="157">
        <v>1901</v>
      </c>
      <c r="G494" s="161"/>
      <c r="H494" s="158">
        <f>ROUND(E494/F494,2)</f>
        <v>45.8</v>
      </c>
    </row>
    <row r="495" spans="1:8" ht="13" x14ac:dyDescent="0.3">
      <c r="A495" s="157" t="s">
        <v>836</v>
      </c>
      <c r="B495" s="157" t="s">
        <v>837</v>
      </c>
      <c r="C495" s="157" t="s">
        <v>838</v>
      </c>
      <c r="D495" s="157">
        <v>50</v>
      </c>
      <c r="E495" s="157">
        <v>378.2</v>
      </c>
      <c r="F495" s="157">
        <v>39</v>
      </c>
      <c r="G495" s="159">
        <v>115</v>
      </c>
      <c r="H495" s="158">
        <f>ROUND(E495/F495,2)</f>
        <v>9.6999999999999993</v>
      </c>
    </row>
    <row r="496" spans="1:8" ht="13" x14ac:dyDescent="0.3">
      <c r="A496" s="157" t="s">
        <v>836</v>
      </c>
      <c r="B496" s="157" t="s">
        <v>837</v>
      </c>
      <c r="C496" s="157" t="s">
        <v>838</v>
      </c>
      <c r="D496" s="157">
        <v>100</v>
      </c>
      <c r="E496" s="157">
        <v>62956.97</v>
      </c>
      <c r="F496" s="157">
        <v>451</v>
      </c>
      <c r="G496" s="161"/>
      <c r="H496" s="158">
        <f>ROUND(E496/F496,2)</f>
        <v>139.59</v>
      </c>
    </row>
    <row r="497" spans="1:8" ht="13" x14ac:dyDescent="0.3">
      <c r="A497" s="157" t="s">
        <v>839</v>
      </c>
      <c r="B497" s="157" t="s">
        <v>840</v>
      </c>
      <c r="C497" s="157" t="s">
        <v>841</v>
      </c>
      <c r="D497" s="157">
        <v>100</v>
      </c>
      <c r="E497" s="157">
        <v>9722.7000000000007</v>
      </c>
      <c r="F497" s="157">
        <v>108</v>
      </c>
      <c r="G497" s="157">
        <v>22</v>
      </c>
      <c r="H497" s="158">
        <f>ROUND(E497/F497,2)</f>
        <v>90.03</v>
      </c>
    </row>
    <row r="498" spans="1:8" ht="13" x14ac:dyDescent="0.3">
      <c r="A498" s="157" t="s">
        <v>842</v>
      </c>
      <c r="B498" s="157" t="s">
        <v>843</v>
      </c>
      <c r="C498" s="157" t="s">
        <v>844</v>
      </c>
      <c r="D498" s="157">
        <v>50</v>
      </c>
      <c r="E498" s="157">
        <v>378.2</v>
      </c>
      <c r="F498" s="157">
        <v>39</v>
      </c>
      <c r="G498" s="157">
        <v>10</v>
      </c>
      <c r="H498" s="158">
        <f>ROUND(E498/F498,2)</f>
        <v>9.6999999999999993</v>
      </c>
    </row>
    <row r="499" spans="1:8" ht="13" x14ac:dyDescent="0.3">
      <c r="A499" s="157" t="s">
        <v>845</v>
      </c>
      <c r="B499" s="157" t="s">
        <v>846</v>
      </c>
      <c r="C499" s="157" t="s">
        <v>847</v>
      </c>
      <c r="D499" s="157">
        <v>100</v>
      </c>
      <c r="E499" s="157">
        <v>53234.27</v>
      </c>
      <c r="F499" s="157">
        <v>343</v>
      </c>
      <c r="G499" s="157">
        <v>83</v>
      </c>
      <c r="H499" s="158">
        <f>ROUND(E499/F499,2)</f>
        <v>155.19999999999999</v>
      </c>
    </row>
    <row r="500" spans="1:8" ht="13" x14ac:dyDescent="0.3">
      <c r="A500" s="157" t="s">
        <v>848</v>
      </c>
      <c r="B500" s="157" t="s">
        <v>800</v>
      </c>
      <c r="C500" s="157" t="s">
        <v>849</v>
      </c>
      <c r="D500" s="157">
        <v>50</v>
      </c>
      <c r="E500" s="157">
        <v>1655.78</v>
      </c>
      <c r="F500" s="157">
        <v>307</v>
      </c>
      <c r="G500" s="159">
        <v>81</v>
      </c>
      <c r="H500" s="158">
        <f>ROUND(E500/F500,2)</f>
        <v>5.39</v>
      </c>
    </row>
    <row r="501" spans="1:8" ht="13" x14ac:dyDescent="0.3">
      <c r="A501" s="157" t="s">
        <v>848</v>
      </c>
      <c r="B501" s="157" t="s">
        <v>800</v>
      </c>
      <c r="C501" s="157" t="s">
        <v>849</v>
      </c>
      <c r="D501" s="157">
        <v>100</v>
      </c>
      <c r="E501" s="157">
        <v>154.4</v>
      </c>
      <c r="F501" s="157">
        <v>14</v>
      </c>
      <c r="G501" s="161"/>
      <c r="H501" s="158">
        <f>ROUND(E501/F501,2)</f>
        <v>11.03</v>
      </c>
    </row>
    <row r="502" spans="1:8" ht="13" x14ac:dyDescent="0.3">
      <c r="A502" s="157" t="s">
        <v>850</v>
      </c>
      <c r="B502" s="157" t="s">
        <v>851</v>
      </c>
      <c r="C502" s="157" t="s">
        <v>849</v>
      </c>
      <c r="D502" s="157">
        <v>50</v>
      </c>
      <c r="E502" s="157">
        <v>1655.78</v>
      </c>
      <c r="F502" s="157">
        <v>307</v>
      </c>
      <c r="G502" s="159">
        <v>81</v>
      </c>
      <c r="H502" s="158">
        <f>ROUND(E502/F502,2)</f>
        <v>5.39</v>
      </c>
    </row>
    <row r="503" spans="1:8" ht="13" x14ac:dyDescent="0.3">
      <c r="A503" s="157" t="s">
        <v>850</v>
      </c>
      <c r="B503" s="157" t="s">
        <v>851</v>
      </c>
      <c r="C503" s="157" t="s">
        <v>849</v>
      </c>
      <c r="D503" s="157">
        <v>100</v>
      </c>
      <c r="E503" s="157">
        <v>154.4</v>
      </c>
      <c r="F503" s="157">
        <v>14</v>
      </c>
      <c r="G503" s="161"/>
      <c r="H503" s="158">
        <f>ROUND(E503/F503,2)</f>
        <v>11.03</v>
      </c>
    </row>
    <row r="504" spans="1:8" ht="13" x14ac:dyDescent="0.3">
      <c r="A504" s="157" t="s">
        <v>852</v>
      </c>
      <c r="B504" s="157" t="s">
        <v>853</v>
      </c>
      <c r="C504" s="157" t="s">
        <v>854</v>
      </c>
      <c r="D504" s="157">
        <v>50</v>
      </c>
      <c r="E504" s="157">
        <v>7100.24</v>
      </c>
      <c r="F504" s="157">
        <v>360</v>
      </c>
      <c r="G504" s="157">
        <v>92</v>
      </c>
      <c r="H504" s="158">
        <f>ROUND(E504/F504,2)</f>
        <v>19.72</v>
      </c>
    </row>
    <row r="505" spans="1:8" ht="13" x14ac:dyDescent="0.3">
      <c r="A505" s="157" t="s">
        <v>855</v>
      </c>
      <c r="B505" s="157" t="s">
        <v>856</v>
      </c>
      <c r="C505" s="157" t="s">
        <v>854</v>
      </c>
      <c r="D505" s="157">
        <v>50</v>
      </c>
      <c r="E505" s="157">
        <v>7100.24</v>
      </c>
      <c r="F505" s="157">
        <v>360</v>
      </c>
      <c r="G505" s="157">
        <v>92</v>
      </c>
      <c r="H505" s="158">
        <f>ROUND(E505/F505,2)</f>
        <v>19.72</v>
      </c>
    </row>
    <row r="506" spans="1:8" ht="13" x14ac:dyDescent="0.3">
      <c r="A506" s="157" t="s">
        <v>857</v>
      </c>
      <c r="B506" s="157" t="s">
        <v>858</v>
      </c>
      <c r="C506" s="157" t="s">
        <v>859</v>
      </c>
      <c r="D506" s="157">
        <v>50</v>
      </c>
      <c r="E506" s="157">
        <v>67405.97</v>
      </c>
      <c r="F506" s="157">
        <v>11610</v>
      </c>
      <c r="G506" s="159">
        <v>3620</v>
      </c>
      <c r="H506" s="158">
        <f>ROUND(E506/F506,2)</f>
        <v>5.81</v>
      </c>
    </row>
    <row r="507" spans="1:8" ht="13" x14ac:dyDescent="0.3">
      <c r="A507" s="157" t="s">
        <v>857</v>
      </c>
      <c r="B507" s="157" t="s">
        <v>858</v>
      </c>
      <c r="C507" s="157" t="s">
        <v>859</v>
      </c>
      <c r="D507" s="157">
        <v>100</v>
      </c>
      <c r="E507" s="157">
        <v>19.86</v>
      </c>
      <c r="F507" s="157">
        <v>3</v>
      </c>
      <c r="G507" s="161"/>
      <c r="H507" s="158">
        <f>ROUND(E507/F507,2)</f>
        <v>6.62</v>
      </c>
    </row>
    <row r="508" spans="1:8" ht="13" x14ac:dyDescent="0.3">
      <c r="A508" s="157" t="s">
        <v>860</v>
      </c>
      <c r="B508" s="157" t="s">
        <v>861</v>
      </c>
      <c r="C508" s="157" t="s">
        <v>862</v>
      </c>
      <c r="D508" s="157">
        <v>50</v>
      </c>
      <c r="E508" s="157">
        <v>9243.2900000000009</v>
      </c>
      <c r="F508" s="157">
        <v>1645</v>
      </c>
      <c r="G508" s="159">
        <v>582</v>
      </c>
      <c r="H508" s="158">
        <f>ROUND(E508/F508,2)</f>
        <v>5.62</v>
      </c>
    </row>
    <row r="509" spans="1:8" ht="13" x14ac:dyDescent="0.3">
      <c r="A509" s="157" t="s">
        <v>860</v>
      </c>
      <c r="B509" s="157" t="s">
        <v>861</v>
      </c>
      <c r="C509" s="157" t="s">
        <v>862</v>
      </c>
      <c r="D509" s="157">
        <v>100</v>
      </c>
      <c r="E509" s="157">
        <v>3.53</v>
      </c>
      <c r="F509" s="157">
        <v>1</v>
      </c>
      <c r="G509" s="161"/>
      <c r="H509" s="158">
        <f>ROUND(E509/F509,2)</f>
        <v>3.53</v>
      </c>
    </row>
    <row r="510" spans="1:8" ht="13" x14ac:dyDescent="0.3">
      <c r="A510" s="157" t="s">
        <v>863</v>
      </c>
      <c r="B510" s="157" t="s">
        <v>864</v>
      </c>
      <c r="C510" s="157" t="s">
        <v>865</v>
      </c>
      <c r="D510" s="157">
        <v>50</v>
      </c>
      <c r="E510" s="157">
        <v>58162.68</v>
      </c>
      <c r="F510" s="157">
        <v>9965</v>
      </c>
      <c r="G510" s="159">
        <v>3064</v>
      </c>
      <c r="H510" s="158">
        <f>ROUND(E510/F510,2)</f>
        <v>5.84</v>
      </c>
    </row>
    <row r="511" spans="1:8" ht="13" x14ac:dyDescent="0.3">
      <c r="A511" s="157" t="s">
        <v>863</v>
      </c>
      <c r="B511" s="157" t="s">
        <v>864</v>
      </c>
      <c r="C511" s="157" t="s">
        <v>865</v>
      </c>
      <c r="D511" s="157">
        <v>100</v>
      </c>
      <c r="E511" s="157">
        <v>16.329999999999998</v>
      </c>
      <c r="F511" s="157">
        <v>2</v>
      </c>
      <c r="G511" s="161"/>
      <c r="H511" s="158">
        <f>ROUND(E511/F511,2)</f>
        <v>8.17</v>
      </c>
    </row>
    <row r="512" spans="1:8" ht="13" x14ac:dyDescent="0.3">
      <c r="A512" s="157" t="s">
        <v>866</v>
      </c>
      <c r="B512" s="157" t="s">
        <v>867</v>
      </c>
      <c r="C512" s="157" t="s">
        <v>868</v>
      </c>
      <c r="D512" s="157">
        <v>50</v>
      </c>
      <c r="E512" s="157">
        <v>131344.03</v>
      </c>
      <c r="F512" s="157">
        <v>15103</v>
      </c>
      <c r="G512" s="159">
        <v>5177</v>
      </c>
      <c r="H512" s="158">
        <f>ROUND(E512/F512,2)</f>
        <v>8.6999999999999993</v>
      </c>
    </row>
    <row r="513" spans="1:8" ht="13" x14ac:dyDescent="0.3">
      <c r="A513" s="157" t="s">
        <v>866</v>
      </c>
      <c r="B513" s="157" t="s">
        <v>867</v>
      </c>
      <c r="C513" s="157" t="s">
        <v>868</v>
      </c>
      <c r="D513" s="157">
        <v>100</v>
      </c>
      <c r="E513" s="157">
        <v>723022.75</v>
      </c>
      <c r="F513" s="157">
        <v>1239</v>
      </c>
      <c r="G513" s="161"/>
      <c r="H513" s="158">
        <f>ROUND(E513/F513,2)</f>
        <v>583.54999999999995</v>
      </c>
    </row>
    <row r="514" spans="1:8" ht="13" x14ac:dyDescent="0.3">
      <c r="A514" s="157" t="s">
        <v>869</v>
      </c>
      <c r="B514" s="157" t="s">
        <v>870</v>
      </c>
      <c r="C514" s="157" t="s">
        <v>871</v>
      </c>
      <c r="D514" s="157">
        <v>50</v>
      </c>
      <c r="E514" s="157">
        <v>193.82</v>
      </c>
      <c r="F514" s="157">
        <v>16</v>
      </c>
      <c r="G514" s="157">
        <v>8</v>
      </c>
      <c r="H514" s="158">
        <f>ROUND(E514/F514,2)</f>
        <v>12.11</v>
      </c>
    </row>
    <row r="515" spans="1:8" ht="13" x14ac:dyDescent="0.3">
      <c r="A515" s="157" t="s">
        <v>872</v>
      </c>
      <c r="B515" s="157" t="s">
        <v>873</v>
      </c>
      <c r="C515" s="157" t="s">
        <v>874</v>
      </c>
      <c r="D515" s="157">
        <v>50</v>
      </c>
      <c r="E515" s="157">
        <v>4816.21</v>
      </c>
      <c r="F515" s="157">
        <v>761</v>
      </c>
      <c r="G515" s="159">
        <v>561</v>
      </c>
      <c r="H515" s="158">
        <f>ROUND(E515/F515,2)</f>
        <v>6.33</v>
      </c>
    </row>
    <row r="516" spans="1:8" ht="13" x14ac:dyDescent="0.3">
      <c r="A516" s="157" t="s">
        <v>872</v>
      </c>
      <c r="B516" s="157" t="s">
        <v>873</v>
      </c>
      <c r="C516" s="157" t="s">
        <v>874</v>
      </c>
      <c r="D516" s="157">
        <v>100</v>
      </c>
      <c r="E516" s="157">
        <v>705862.37</v>
      </c>
      <c r="F516" s="157">
        <v>859</v>
      </c>
      <c r="G516" s="161"/>
      <c r="H516" s="158">
        <f>ROUND(E516/F516,2)</f>
        <v>821.73</v>
      </c>
    </row>
    <row r="517" spans="1:8" ht="13" x14ac:dyDescent="0.3">
      <c r="A517" s="157" t="s">
        <v>875</v>
      </c>
      <c r="B517" s="157" t="s">
        <v>876</v>
      </c>
      <c r="C517" s="157" t="s">
        <v>877</v>
      </c>
      <c r="D517" s="157">
        <v>50</v>
      </c>
      <c r="E517" s="157">
        <v>19974.93</v>
      </c>
      <c r="F517" s="157">
        <v>3180</v>
      </c>
      <c r="G517" s="159">
        <v>995</v>
      </c>
      <c r="H517" s="158">
        <f>ROUND(E517/F517,2)</f>
        <v>6.28</v>
      </c>
    </row>
    <row r="518" spans="1:8" ht="13" x14ac:dyDescent="0.3">
      <c r="A518" s="157" t="s">
        <v>875</v>
      </c>
      <c r="B518" s="157" t="s">
        <v>876</v>
      </c>
      <c r="C518" s="157" t="s">
        <v>877</v>
      </c>
      <c r="D518" s="157">
        <v>100</v>
      </c>
      <c r="E518" s="157">
        <v>25.26</v>
      </c>
      <c r="F518" s="157">
        <v>3</v>
      </c>
      <c r="G518" s="161"/>
      <c r="H518" s="158">
        <f>ROUND(E518/F518,2)</f>
        <v>8.42</v>
      </c>
    </row>
    <row r="519" spans="1:8" ht="13" x14ac:dyDescent="0.3">
      <c r="A519" s="157" t="s">
        <v>878</v>
      </c>
      <c r="B519" s="157" t="s">
        <v>879</v>
      </c>
      <c r="C519" s="157" t="s">
        <v>880</v>
      </c>
      <c r="D519" s="157">
        <v>50</v>
      </c>
      <c r="E519" s="157">
        <v>5249.56</v>
      </c>
      <c r="F519" s="157">
        <v>772</v>
      </c>
      <c r="G519" s="157">
        <v>253</v>
      </c>
      <c r="H519" s="158">
        <f>ROUND(E519/F519,2)</f>
        <v>6.8</v>
      </c>
    </row>
    <row r="520" spans="1:8" ht="13" x14ac:dyDescent="0.3">
      <c r="A520" s="157" t="s">
        <v>881</v>
      </c>
      <c r="B520" s="157" t="s">
        <v>882</v>
      </c>
      <c r="C520" s="157" t="s">
        <v>883</v>
      </c>
      <c r="D520" s="157">
        <v>50</v>
      </c>
      <c r="E520" s="157">
        <v>40945.89</v>
      </c>
      <c r="F520" s="157">
        <v>6435</v>
      </c>
      <c r="G520" s="157">
        <v>2682</v>
      </c>
      <c r="H520" s="158">
        <f>ROUND(E520/F520,2)</f>
        <v>6.36</v>
      </c>
    </row>
    <row r="521" spans="1:8" ht="13" x14ac:dyDescent="0.3">
      <c r="A521" s="157" t="s">
        <v>884</v>
      </c>
      <c r="B521" s="157" t="s">
        <v>885</v>
      </c>
      <c r="C521" s="157" t="s">
        <v>886</v>
      </c>
      <c r="D521" s="157">
        <v>50</v>
      </c>
      <c r="E521" s="157">
        <v>60163.62</v>
      </c>
      <c r="F521" s="157">
        <v>3939</v>
      </c>
      <c r="G521" s="159">
        <v>807</v>
      </c>
      <c r="H521" s="158">
        <f>ROUND(E521/F521,2)</f>
        <v>15.27</v>
      </c>
    </row>
    <row r="522" spans="1:8" ht="13" x14ac:dyDescent="0.3">
      <c r="A522" s="157" t="s">
        <v>884</v>
      </c>
      <c r="B522" s="157" t="s">
        <v>885</v>
      </c>
      <c r="C522" s="157" t="s">
        <v>886</v>
      </c>
      <c r="D522" s="157">
        <v>100</v>
      </c>
      <c r="E522" s="157">
        <v>17135.12</v>
      </c>
      <c r="F522" s="157">
        <v>377</v>
      </c>
      <c r="G522" s="161"/>
      <c r="H522" s="158">
        <f>ROUND(E522/F522,2)</f>
        <v>45.45</v>
      </c>
    </row>
    <row r="523" spans="1:8" ht="312" x14ac:dyDescent="0.3">
      <c r="A523" s="6" t="s">
        <v>887</v>
      </c>
      <c r="B523" s="7" t="s">
        <v>888</v>
      </c>
      <c r="C523" s="7" t="s">
        <v>889</v>
      </c>
      <c r="D523" s="13" t="s">
        <v>531</v>
      </c>
      <c r="E523" s="14">
        <f>SUM(E524+E525+E526)</f>
        <v>4912243.04</v>
      </c>
      <c r="F523" s="15">
        <f>SUM(F524+F525+F526)</f>
        <v>409319</v>
      </c>
      <c r="G523" s="15">
        <v>38499</v>
      </c>
      <c r="H523" s="14">
        <f>ROUND(E523/F523,2)</f>
        <v>12</v>
      </c>
    </row>
    <row r="524" spans="1:8" ht="13" x14ac:dyDescent="0.3">
      <c r="A524" s="157" t="s">
        <v>887</v>
      </c>
      <c r="B524" s="157" t="s">
        <v>888</v>
      </c>
      <c r="C524" s="157" t="s">
        <v>889</v>
      </c>
      <c r="D524" s="157">
        <v>50</v>
      </c>
      <c r="E524" s="157">
        <v>25232.65</v>
      </c>
      <c r="F524" s="157">
        <v>1150</v>
      </c>
      <c r="G524" s="159">
        <v>38499</v>
      </c>
      <c r="H524" s="158">
        <f>ROUND(E524/F524,2)</f>
        <v>21.94</v>
      </c>
    </row>
    <row r="525" spans="1:8" ht="13" x14ac:dyDescent="0.3">
      <c r="A525" s="157" t="s">
        <v>887</v>
      </c>
      <c r="B525" s="157" t="s">
        <v>888</v>
      </c>
      <c r="C525" s="157" t="s">
        <v>889</v>
      </c>
      <c r="D525" s="157">
        <v>75</v>
      </c>
      <c r="E525" s="157">
        <v>1315044.1599999999</v>
      </c>
      <c r="F525" s="157">
        <v>172016</v>
      </c>
      <c r="G525" s="160"/>
      <c r="H525" s="158">
        <f>ROUND(E525/F525,2)</f>
        <v>7.64</v>
      </c>
    </row>
    <row r="526" spans="1:8" ht="13" x14ac:dyDescent="0.3">
      <c r="A526" s="157" t="s">
        <v>887</v>
      </c>
      <c r="B526" s="157" t="s">
        <v>888</v>
      </c>
      <c r="C526" s="157" t="s">
        <v>889</v>
      </c>
      <c r="D526" s="157">
        <v>100</v>
      </c>
      <c r="E526" s="157">
        <v>3571966.23</v>
      </c>
      <c r="F526" s="157">
        <v>236153</v>
      </c>
      <c r="G526" s="161"/>
      <c r="H526" s="158">
        <f>ROUND(E526/F526,2)</f>
        <v>15.13</v>
      </c>
    </row>
    <row r="527" spans="1:8" ht="13" x14ac:dyDescent="0.3">
      <c r="A527" s="157" t="s">
        <v>890</v>
      </c>
      <c r="B527" s="157" t="s">
        <v>891</v>
      </c>
      <c r="C527" s="157" t="s">
        <v>892</v>
      </c>
      <c r="D527" s="157">
        <v>75</v>
      </c>
      <c r="E527" s="157">
        <v>6387.73</v>
      </c>
      <c r="F527" s="157">
        <v>1218</v>
      </c>
      <c r="G527" s="159">
        <v>289</v>
      </c>
      <c r="H527" s="158">
        <f>ROUND(E527/F527,2)</f>
        <v>5.24</v>
      </c>
    </row>
    <row r="528" spans="1:8" ht="13" x14ac:dyDescent="0.3">
      <c r="A528" s="157" t="s">
        <v>890</v>
      </c>
      <c r="B528" s="157" t="s">
        <v>891</v>
      </c>
      <c r="C528" s="157" t="s">
        <v>892</v>
      </c>
      <c r="D528" s="157">
        <v>100</v>
      </c>
      <c r="E528" s="157">
        <v>7.01</v>
      </c>
      <c r="F528" s="157">
        <v>1</v>
      </c>
      <c r="G528" s="161"/>
      <c r="H528" s="158">
        <f>ROUND(E528/F528,2)</f>
        <v>7.01</v>
      </c>
    </row>
    <row r="529" spans="1:8" ht="13" x14ac:dyDescent="0.3">
      <c r="A529" s="94" t="s">
        <v>893</v>
      </c>
      <c r="B529" s="94" t="s">
        <v>894</v>
      </c>
      <c r="C529" s="94" t="s">
        <v>895</v>
      </c>
      <c r="D529" s="94">
        <v>75</v>
      </c>
      <c r="E529" s="94">
        <v>72460.350000000006</v>
      </c>
      <c r="F529" s="94">
        <v>10812</v>
      </c>
      <c r="G529" s="182">
        <v>1490</v>
      </c>
      <c r="H529" s="158">
        <f>ROUND(E529/F529,2)</f>
        <v>6.7</v>
      </c>
    </row>
    <row r="530" spans="1:8" ht="13" x14ac:dyDescent="0.3">
      <c r="A530" s="94" t="s">
        <v>893</v>
      </c>
      <c r="B530" s="94" t="s">
        <v>894</v>
      </c>
      <c r="C530" s="94" t="s">
        <v>895</v>
      </c>
      <c r="D530" s="94">
        <v>100</v>
      </c>
      <c r="E530" s="94">
        <v>90.39</v>
      </c>
      <c r="F530" s="94">
        <v>10</v>
      </c>
      <c r="G530" s="183"/>
      <c r="H530" s="158">
        <f>ROUND(E530/F530,2)</f>
        <v>9.0399999999999991</v>
      </c>
    </row>
    <row r="531" spans="1:8" ht="13" x14ac:dyDescent="0.3">
      <c r="A531" s="157" t="s">
        <v>896</v>
      </c>
      <c r="B531" s="157" t="s">
        <v>897</v>
      </c>
      <c r="C531" s="157" t="s">
        <v>898</v>
      </c>
      <c r="D531" s="157">
        <v>75</v>
      </c>
      <c r="E531" s="157">
        <v>83251.850000000006</v>
      </c>
      <c r="F531" s="157">
        <v>14142</v>
      </c>
      <c r="G531" s="159">
        <v>1747</v>
      </c>
      <c r="H531" s="158">
        <f>ROUND(E531/F531,2)</f>
        <v>5.89</v>
      </c>
    </row>
    <row r="532" spans="1:8" ht="13" x14ac:dyDescent="0.3">
      <c r="A532" s="157" t="s">
        <v>896</v>
      </c>
      <c r="B532" s="157" t="s">
        <v>897</v>
      </c>
      <c r="C532" s="157" t="s">
        <v>898</v>
      </c>
      <c r="D532" s="157">
        <v>100</v>
      </c>
      <c r="E532" s="157">
        <v>153.94</v>
      </c>
      <c r="F532" s="157">
        <v>31</v>
      </c>
      <c r="G532" s="161"/>
      <c r="H532" s="158">
        <f>ROUND(E532/F532,2)</f>
        <v>4.97</v>
      </c>
    </row>
    <row r="533" spans="1:8" ht="13" x14ac:dyDescent="0.3">
      <c r="A533" s="157" t="s">
        <v>899</v>
      </c>
      <c r="B533" s="157" t="s">
        <v>900</v>
      </c>
      <c r="C533" s="157" t="s">
        <v>901</v>
      </c>
      <c r="D533" s="157">
        <v>100</v>
      </c>
      <c r="E533" s="157">
        <v>4708.09</v>
      </c>
      <c r="F533" s="157">
        <v>729</v>
      </c>
      <c r="G533" s="157">
        <v>159</v>
      </c>
      <c r="H533" s="158">
        <f>ROUND(E533/F533,2)</f>
        <v>6.46</v>
      </c>
    </row>
    <row r="534" spans="1:8" ht="13" x14ac:dyDescent="0.3">
      <c r="A534" s="157" t="s">
        <v>902</v>
      </c>
      <c r="B534" s="157" t="s">
        <v>903</v>
      </c>
      <c r="C534" s="157" t="s">
        <v>904</v>
      </c>
      <c r="D534" s="157">
        <v>100</v>
      </c>
      <c r="E534" s="157">
        <v>2884105.16</v>
      </c>
      <c r="F534" s="157">
        <v>200131</v>
      </c>
      <c r="G534" s="157">
        <v>11575</v>
      </c>
      <c r="H534" s="158">
        <f>ROUND(E534/F534,2)</f>
        <v>14.41</v>
      </c>
    </row>
    <row r="535" spans="1:8" ht="13" x14ac:dyDescent="0.3">
      <c r="A535" s="157" t="s">
        <v>905</v>
      </c>
      <c r="B535" s="157" t="s">
        <v>906</v>
      </c>
      <c r="C535" s="157" t="s">
        <v>907</v>
      </c>
      <c r="D535" s="157">
        <v>75</v>
      </c>
      <c r="E535" s="157">
        <v>69115.710000000006</v>
      </c>
      <c r="F535" s="157">
        <v>8883</v>
      </c>
      <c r="G535" s="159">
        <v>794</v>
      </c>
      <c r="H535" s="158">
        <f>ROUND(E535/F535,2)</f>
        <v>7.78</v>
      </c>
    </row>
    <row r="536" spans="1:8" ht="13" x14ac:dyDescent="0.3">
      <c r="A536" s="157" t="s">
        <v>905</v>
      </c>
      <c r="B536" s="157" t="s">
        <v>906</v>
      </c>
      <c r="C536" s="157" t="s">
        <v>907</v>
      </c>
      <c r="D536" s="157">
        <v>100</v>
      </c>
      <c r="E536" s="157">
        <v>2423.61</v>
      </c>
      <c r="F536" s="157">
        <v>225</v>
      </c>
      <c r="G536" s="161"/>
      <c r="H536" s="158">
        <f>ROUND(E536/F536,2)</f>
        <v>10.77</v>
      </c>
    </row>
    <row r="537" spans="1:8" ht="13" x14ac:dyDescent="0.3">
      <c r="A537" s="157" t="s">
        <v>908</v>
      </c>
      <c r="B537" s="157" t="s">
        <v>909</v>
      </c>
      <c r="C537" s="157" t="s">
        <v>910</v>
      </c>
      <c r="D537" s="157">
        <v>75</v>
      </c>
      <c r="E537" s="157">
        <v>2928.98</v>
      </c>
      <c r="F537" s="157">
        <v>431</v>
      </c>
      <c r="G537" s="159">
        <v>93</v>
      </c>
      <c r="H537" s="158">
        <f>ROUND(E537/F537,2)</f>
        <v>6.8</v>
      </c>
    </row>
    <row r="538" spans="1:8" ht="13" x14ac:dyDescent="0.3">
      <c r="A538" s="157" t="s">
        <v>908</v>
      </c>
      <c r="B538" s="157" t="s">
        <v>909</v>
      </c>
      <c r="C538" s="157" t="s">
        <v>910</v>
      </c>
      <c r="D538" s="157">
        <v>100</v>
      </c>
      <c r="E538" s="157">
        <v>77.78</v>
      </c>
      <c r="F538" s="157">
        <v>4</v>
      </c>
      <c r="G538" s="161"/>
      <c r="H538" s="158">
        <f>ROUND(E538/F538,2)</f>
        <v>19.45</v>
      </c>
    </row>
    <row r="539" spans="1:8" ht="13" x14ac:dyDescent="0.3">
      <c r="A539" s="157" t="s">
        <v>911</v>
      </c>
      <c r="B539" s="157" t="s">
        <v>912</v>
      </c>
      <c r="C539" s="157" t="s">
        <v>913</v>
      </c>
      <c r="D539" s="157">
        <v>75</v>
      </c>
      <c r="E539" s="157">
        <v>20985.759999999998</v>
      </c>
      <c r="F539" s="157">
        <v>3697</v>
      </c>
      <c r="G539" s="159">
        <v>575</v>
      </c>
      <c r="H539" s="158">
        <f>ROUND(E539/F539,2)</f>
        <v>5.68</v>
      </c>
    </row>
    <row r="540" spans="1:8" ht="13" x14ac:dyDescent="0.3">
      <c r="A540" s="157" t="s">
        <v>911</v>
      </c>
      <c r="B540" s="157" t="s">
        <v>912</v>
      </c>
      <c r="C540" s="157" t="s">
        <v>913</v>
      </c>
      <c r="D540" s="157">
        <v>100</v>
      </c>
      <c r="E540" s="157">
        <v>627.84</v>
      </c>
      <c r="F540" s="157">
        <v>73</v>
      </c>
      <c r="G540" s="161"/>
      <c r="H540" s="158">
        <f>ROUND(E540/F540,2)</f>
        <v>8.6</v>
      </c>
    </row>
    <row r="541" spans="1:8" ht="13" x14ac:dyDescent="0.3">
      <c r="A541" s="157" t="s">
        <v>914</v>
      </c>
      <c r="B541" s="157" t="s">
        <v>915</v>
      </c>
      <c r="C541" s="157" t="s">
        <v>916</v>
      </c>
      <c r="D541" s="157">
        <v>75</v>
      </c>
      <c r="E541" s="157">
        <v>46624.84</v>
      </c>
      <c r="F541" s="157">
        <v>6517</v>
      </c>
      <c r="G541" s="159">
        <v>531</v>
      </c>
      <c r="H541" s="158">
        <f>ROUND(E541/F541,2)</f>
        <v>7.15</v>
      </c>
    </row>
    <row r="542" spans="1:8" ht="13" x14ac:dyDescent="0.3">
      <c r="A542" s="157" t="s">
        <v>914</v>
      </c>
      <c r="B542" s="157" t="s">
        <v>915</v>
      </c>
      <c r="C542" s="157" t="s">
        <v>916</v>
      </c>
      <c r="D542" s="157">
        <v>100</v>
      </c>
      <c r="E542" s="157">
        <v>327.92</v>
      </c>
      <c r="F542" s="157">
        <v>33</v>
      </c>
      <c r="G542" s="161"/>
      <c r="H542" s="158">
        <f>ROUND(E542/F542,2)</f>
        <v>9.94</v>
      </c>
    </row>
    <row r="543" spans="1:8" ht="13" x14ac:dyDescent="0.3">
      <c r="A543" s="157" t="s">
        <v>917</v>
      </c>
      <c r="B543" s="157" t="s">
        <v>918</v>
      </c>
      <c r="C543" s="157" t="s">
        <v>919</v>
      </c>
      <c r="D543" s="157">
        <v>75</v>
      </c>
      <c r="E543" s="157">
        <v>130752.91</v>
      </c>
      <c r="F543" s="157">
        <v>15042</v>
      </c>
      <c r="G543" s="159">
        <v>1248</v>
      </c>
      <c r="H543" s="158">
        <f>ROUND(E543/F543,2)</f>
        <v>8.69</v>
      </c>
    </row>
    <row r="544" spans="1:8" ht="13" x14ac:dyDescent="0.3">
      <c r="A544" s="157" t="s">
        <v>917</v>
      </c>
      <c r="B544" s="157" t="s">
        <v>918</v>
      </c>
      <c r="C544" s="157" t="s">
        <v>919</v>
      </c>
      <c r="D544" s="157">
        <v>100</v>
      </c>
      <c r="E544" s="157">
        <v>1172.45</v>
      </c>
      <c r="F544" s="157">
        <v>152</v>
      </c>
      <c r="G544" s="161"/>
      <c r="H544" s="158">
        <f>ROUND(E544/F544,2)</f>
        <v>7.71</v>
      </c>
    </row>
    <row r="545" spans="1:8" ht="13" x14ac:dyDescent="0.3">
      <c r="A545" s="157" t="s">
        <v>920</v>
      </c>
      <c r="B545" s="157" t="s">
        <v>921</v>
      </c>
      <c r="C545" s="157" t="s">
        <v>922</v>
      </c>
      <c r="D545" s="157">
        <v>75</v>
      </c>
      <c r="E545" s="157">
        <v>32577.87</v>
      </c>
      <c r="F545" s="157">
        <v>7206</v>
      </c>
      <c r="G545" s="159">
        <v>2966</v>
      </c>
      <c r="H545" s="158">
        <f>ROUND(E545/F545,2)</f>
        <v>4.5199999999999996</v>
      </c>
    </row>
    <row r="546" spans="1:8" ht="13" x14ac:dyDescent="0.3">
      <c r="A546" s="157" t="s">
        <v>920</v>
      </c>
      <c r="B546" s="157" t="s">
        <v>921</v>
      </c>
      <c r="C546" s="157" t="s">
        <v>922</v>
      </c>
      <c r="D546" s="157">
        <v>100</v>
      </c>
      <c r="E546" s="157">
        <v>11078.43</v>
      </c>
      <c r="F546" s="157">
        <v>1446</v>
      </c>
      <c r="G546" s="161"/>
      <c r="H546" s="158">
        <f>ROUND(E546/F546,2)</f>
        <v>7.66</v>
      </c>
    </row>
    <row r="547" spans="1:8" ht="13" x14ac:dyDescent="0.3">
      <c r="A547" s="157" t="s">
        <v>923</v>
      </c>
      <c r="B547" s="157" t="s">
        <v>924</v>
      </c>
      <c r="C547" s="157" t="s">
        <v>925</v>
      </c>
      <c r="D547" s="157">
        <v>75</v>
      </c>
      <c r="E547" s="157">
        <v>849678.65</v>
      </c>
      <c r="F547" s="157">
        <v>104046</v>
      </c>
      <c r="G547" s="159">
        <v>14673</v>
      </c>
      <c r="H547" s="158">
        <f>ROUND(E547/F547,2)</f>
        <v>8.17</v>
      </c>
    </row>
    <row r="548" spans="1:8" ht="13" x14ac:dyDescent="0.3">
      <c r="A548" s="157" t="s">
        <v>923</v>
      </c>
      <c r="B548" s="157" t="s">
        <v>924</v>
      </c>
      <c r="C548" s="157" t="s">
        <v>925</v>
      </c>
      <c r="D548" s="157">
        <v>100</v>
      </c>
      <c r="E548" s="157">
        <v>11805.24</v>
      </c>
      <c r="F548" s="157">
        <v>866</v>
      </c>
      <c r="G548" s="161"/>
      <c r="H548" s="158">
        <f>ROUND(E548/F548,2)</f>
        <v>13.63</v>
      </c>
    </row>
    <row r="549" spans="1:8" ht="13" x14ac:dyDescent="0.3">
      <c r="A549" s="157" t="s">
        <v>926</v>
      </c>
      <c r="B549" s="157" t="s">
        <v>927</v>
      </c>
      <c r="C549" s="157" t="s">
        <v>928</v>
      </c>
      <c r="D549" s="157">
        <v>100</v>
      </c>
      <c r="E549" s="157">
        <v>3106.04</v>
      </c>
      <c r="F549" s="157">
        <v>474</v>
      </c>
      <c r="G549" s="157">
        <v>110</v>
      </c>
      <c r="H549" s="158">
        <f>ROUND(E549/F549,2)</f>
        <v>6.55</v>
      </c>
    </row>
    <row r="550" spans="1:8" ht="13" x14ac:dyDescent="0.3">
      <c r="A550" s="157" t="s">
        <v>929</v>
      </c>
      <c r="B550" s="157" t="s">
        <v>930</v>
      </c>
      <c r="C550" s="157" t="s">
        <v>931</v>
      </c>
      <c r="D550" s="157">
        <v>50</v>
      </c>
      <c r="E550" s="157">
        <v>2865.49</v>
      </c>
      <c r="F550" s="157">
        <v>140</v>
      </c>
      <c r="G550" s="159">
        <v>1800</v>
      </c>
      <c r="H550" s="158">
        <f>ROUND(E550/F550,2)</f>
        <v>20.47</v>
      </c>
    </row>
    <row r="551" spans="1:8" ht="13" x14ac:dyDescent="0.3">
      <c r="A551" s="157" t="s">
        <v>929</v>
      </c>
      <c r="B551" s="157" t="s">
        <v>930</v>
      </c>
      <c r="C551" s="157" t="s">
        <v>931</v>
      </c>
      <c r="D551" s="157">
        <v>100</v>
      </c>
      <c r="E551" s="157">
        <v>185525.24</v>
      </c>
      <c r="F551" s="157">
        <v>15327</v>
      </c>
      <c r="G551" s="161"/>
      <c r="H551" s="158">
        <f>ROUND(E551/F551,2)</f>
        <v>12.1</v>
      </c>
    </row>
    <row r="552" spans="1:8" ht="13" x14ac:dyDescent="0.3">
      <c r="A552" s="157" t="s">
        <v>932</v>
      </c>
      <c r="B552" s="157" t="s">
        <v>933</v>
      </c>
      <c r="C552" s="157" t="s">
        <v>934</v>
      </c>
      <c r="D552" s="157">
        <v>50</v>
      </c>
      <c r="E552" s="157">
        <v>13693.86</v>
      </c>
      <c r="F552" s="157">
        <v>609</v>
      </c>
      <c r="G552" s="159">
        <v>1189</v>
      </c>
      <c r="H552" s="158">
        <f>ROUND(E552/F552,2)</f>
        <v>22.49</v>
      </c>
    </row>
    <row r="553" spans="1:8" ht="13" x14ac:dyDescent="0.3">
      <c r="A553" s="157" t="s">
        <v>932</v>
      </c>
      <c r="B553" s="157" t="s">
        <v>933</v>
      </c>
      <c r="C553" s="157" t="s">
        <v>934</v>
      </c>
      <c r="D553" s="157">
        <v>100</v>
      </c>
      <c r="E553" s="157">
        <v>201130.94</v>
      </c>
      <c r="F553" s="157">
        <v>9864</v>
      </c>
      <c r="G553" s="161"/>
      <c r="H553" s="158">
        <f>ROUND(E553/F553,2)</f>
        <v>20.39</v>
      </c>
    </row>
    <row r="554" spans="1:8" ht="13" x14ac:dyDescent="0.3">
      <c r="A554" s="157" t="s">
        <v>935</v>
      </c>
      <c r="B554" s="157" t="s">
        <v>936</v>
      </c>
      <c r="C554" s="157" t="s">
        <v>937</v>
      </c>
      <c r="D554" s="157">
        <v>50</v>
      </c>
      <c r="E554" s="157">
        <v>8673.2999999999993</v>
      </c>
      <c r="F554" s="157">
        <v>401</v>
      </c>
      <c r="G554" s="159">
        <v>441</v>
      </c>
      <c r="H554" s="158">
        <f>ROUND(E554/F554,2)</f>
        <v>21.63</v>
      </c>
    </row>
    <row r="555" spans="1:8" ht="13" x14ac:dyDescent="0.3">
      <c r="A555" s="157" t="s">
        <v>935</v>
      </c>
      <c r="B555" s="157" t="s">
        <v>936</v>
      </c>
      <c r="C555" s="157" t="s">
        <v>937</v>
      </c>
      <c r="D555" s="157">
        <v>100</v>
      </c>
      <c r="E555" s="157">
        <v>70441.5</v>
      </c>
      <c r="F555" s="157">
        <v>3475</v>
      </c>
      <c r="G555" s="161"/>
      <c r="H555" s="158">
        <f>ROUND(E555/F555,2)</f>
        <v>20.27</v>
      </c>
    </row>
    <row r="556" spans="1:8" ht="13" x14ac:dyDescent="0.3">
      <c r="A556" s="157" t="s">
        <v>938</v>
      </c>
      <c r="B556" s="157" t="s">
        <v>939</v>
      </c>
      <c r="C556" s="157" t="s">
        <v>940</v>
      </c>
      <c r="D556" s="157">
        <v>75</v>
      </c>
      <c r="E556" s="157">
        <v>279.51</v>
      </c>
      <c r="F556" s="157">
        <v>22</v>
      </c>
      <c r="G556" s="159">
        <v>229</v>
      </c>
      <c r="H556" s="158">
        <f>ROUND(E556/F556,2)</f>
        <v>12.71</v>
      </c>
    </row>
    <row r="557" spans="1:8" ht="13" x14ac:dyDescent="0.3">
      <c r="A557" s="157" t="s">
        <v>938</v>
      </c>
      <c r="B557" s="157" t="s">
        <v>939</v>
      </c>
      <c r="C557" s="157" t="s">
        <v>940</v>
      </c>
      <c r="D557" s="157">
        <v>100</v>
      </c>
      <c r="E557" s="157">
        <v>7092.58</v>
      </c>
      <c r="F557" s="157">
        <v>481</v>
      </c>
      <c r="G557" s="161"/>
      <c r="H557" s="158">
        <f>ROUND(E557/F557,2)</f>
        <v>14.75</v>
      </c>
    </row>
    <row r="558" spans="1:8" ht="13" x14ac:dyDescent="0.3">
      <c r="A558" s="157" t="s">
        <v>941</v>
      </c>
      <c r="B558" s="157" t="s">
        <v>942</v>
      </c>
      <c r="C558" s="157" t="s">
        <v>943</v>
      </c>
      <c r="D558" s="157">
        <v>100</v>
      </c>
      <c r="E558" s="157">
        <v>98718.92</v>
      </c>
      <c r="F558" s="157">
        <v>1801</v>
      </c>
      <c r="G558" s="157">
        <v>401</v>
      </c>
      <c r="H558" s="158">
        <f>ROUND(E558/F558,2)</f>
        <v>54.81</v>
      </c>
    </row>
    <row r="559" spans="1:8" ht="13" x14ac:dyDescent="0.3">
      <c r="A559" s="157" t="s">
        <v>944</v>
      </c>
      <c r="B559" s="157" t="s">
        <v>945</v>
      </c>
      <c r="C559" s="157" t="s">
        <v>946</v>
      </c>
      <c r="D559" s="157">
        <v>100</v>
      </c>
      <c r="E559" s="157">
        <v>89072.23</v>
      </c>
      <c r="F559" s="157">
        <v>996</v>
      </c>
      <c r="G559" s="157">
        <v>409</v>
      </c>
      <c r="H559" s="158">
        <f>ROUND(E559/F559,2)</f>
        <v>89.43</v>
      </c>
    </row>
    <row r="560" spans="1:8" ht="13" x14ac:dyDescent="0.3">
      <c r="A560" s="157" t="s">
        <v>947</v>
      </c>
      <c r="B560" s="157" t="s">
        <v>948</v>
      </c>
      <c r="C560" s="157" t="s">
        <v>949</v>
      </c>
      <c r="D560" s="157">
        <v>100</v>
      </c>
      <c r="E560" s="157">
        <v>19.28</v>
      </c>
      <c r="F560" s="157">
        <v>1</v>
      </c>
      <c r="G560" s="157">
        <v>1</v>
      </c>
      <c r="H560" s="158">
        <f>ROUND(E560/F560,2)</f>
        <v>19.28</v>
      </c>
    </row>
    <row r="561" spans="1:8" ht="13" x14ac:dyDescent="0.3">
      <c r="A561" s="157" t="s">
        <v>950</v>
      </c>
      <c r="B561" s="157" t="s">
        <v>951</v>
      </c>
      <c r="C561" s="157" t="s">
        <v>952</v>
      </c>
      <c r="D561" s="157">
        <v>100</v>
      </c>
      <c r="E561" s="157">
        <v>15.21</v>
      </c>
      <c r="F561" s="157">
        <v>2</v>
      </c>
      <c r="G561" s="157">
        <v>2</v>
      </c>
      <c r="H561" s="158">
        <f>ROUND(E561/F561,2)</f>
        <v>7.61</v>
      </c>
    </row>
    <row r="562" spans="1:8" ht="13" x14ac:dyDescent="0.3">
      <c r="A562" s="157" t="s">
        <v>953</v>
      </c>
      <c r="B562" s="157" t="s">
        <v>954</v>
      </c>
      <c r="C562" s="157" t="s">
        <v>955</v>
      </c>
      <c r="D562" s="157">
        <v>100</v>
      </c>
      <c r="E562" s="157">
        <v>72.900000000000006</v>
      </c>
      <c r="F562" s="157">
        <v>10</v>
      </c>
      <c r="G562" s="157">
        <v>4</v>
      </c>
      <c r="H562" s="158">
        <f>ROUND(E562/F562,2)</f>
        <v>7.29</v>
      </c>
    </row>
    <row r="563" spans="1:8" ht="13" x14ac:dyDescent="0.3">
      <c r="A563" s="157" t="s">
        <v>956</v>
      </c>
      <c r="B563" s="157" t="s">
        <v>957</v>
      </c>
      <c r="C563" s="157" t="s">
        <v>958</v>
      </c>
      <c r="D563" s="157">
        <v>100</v>
      </c>
      <c r="E563" s="157">
        <v>5.08</v>
      </c>
      <c r="F563" s="157">
        <v>1</v>
      </c>
      <c r="G563" s="157">
        <v>1</v>
      </c>
      <c r="H563" s="158">
        <f>ROUND(E563/F563,2)</f>
        <v>5.08</v>
      </c>
    </row>
    <row r="564" spans="1:8" ht="13" x14ac:dyDescent="0.3">
      <c r="A564" s="157" t="s">
        <v>959</v>
      </c>
      <c r="B564" s="157" t="s">
        <v>960</v>
      </c>
      <c r="C564" s="157" t="s">
        <v>961</v>
      </c>
      <c r="D564" s="157">
        <v>100</v>
      </c>
      <c r="E564" s="157">
        <v>59.4</v>
      </c>
      <c r="F564" s="157">
        <v>7</v>
      </c>
      <c r="G564" s="157">
        <v>5</v>
      </c>
      <c r="H564" s="158">
        <f>ROUND(E564/F564,2)</f>
        <v>8.49</v>
      </c>
    </row>
    <row r="565" spans="1:8" ht="13" x14ac:dyDescent="0.3">
      <c r="A565" s="157" t="s">
        <v>962</v>
      </c>
      <c r="B565" s="157" t="s">
        <v>963</v>
      </c>
      <c r="C565" s="157" t="s">
        <v>964</v>
      </c>
      <c r="D565" s="157">
        <v>100</v>
      </c>
      <c r="E565" s="157">
        <v>129.05000000000001</v>
      </c>
      <c r="F565" s="157">
        <v>13</v>
      </c>
      <c r="G565" s="157">
        <v>8</v>
      </c>
      <c r="H565" s="158">
        <f>ROUND(E565/F565,2)</f>
        <v>9.93</v>
      </c>
    </row>
    <row r="566" spans="1:8" ht="26" x14ac:dyDescent="0.3">
      <c r="A566" s="6" t="s">
        <v>965</v>
      </c>
      <c r="B566" s="7" t="s">
        <v>966</v>
      </c>
      <c r="C566" s="7" t="s">
        <v>967</v>
      </c>
      <c r="D566" s="13">
        <v>100</v>
      </c>
      <c r="E566" s="14">
        <v>7851423.8200000003</v>
      </c>
      <c r="F566" s="15">
        <v>187963</v>
      </c>
      <c r="G566" s="15">
        <v>34706</v>
      </c>
      <c r="H566" s="14">
        <f>ROUND(E566/F566,2)</f>
        <v>41.77</v>
      </c>
    </row>
    <row r="567" spans="1:8" ht="13" x14ac:dyDescent="0.3">
      <c r="A567" s="157" t="s">
        <v>968</v>
      </c>
      <c r="B567" s="157" t="s">
        <v>969</v>
      </c>
      <c r="C567" s="157" t="s">
        <v>970</v>
      </c>
      <c r="D567" s="157">
        <v>100</v>
      </c>
      <c r="E567" s="157">
        <v>1432354.37</v>
      </c>
      <c r="F567" s="157">
        <v>28100</v>
      </c>
      <c r="G567" s="157">
        <v>2554</v>
      </c>
      <c r="H567" s="158">
        <f>ROUND(E567/F567,2)</f>
        <v>50.97</v>
      </c>
    </row>
    <row r="568" spans="1:8" ht="13" x14ac:dyDescent="0.3">
      <c r="A568" s="157" t="s">
        <v>971</v>
      </c>
      <c r="B568" s="157" t="s">
        <v>972</v>
      </c>
      <c r="C568" s="157" t="s">
        <v>973</v>
      </c>
      <c r="D568" s="157">
        <v>100</v>
      </c>
      <c r="E568" s="157">
        <v>1557941.07</v>
      </c>
      <c r="F568" s="157">
        <v>10606</v>
      </c>
      <c r="G568" s="157">
        <v>786</v>
      </c>
      <c r="H568" s="158">
        <f>ROUND(E568/F568,2)</f>
        <v>146.88999999999999</v>
      </c>
    </row>
    <row r="569" spans="1:8" ht="13" x14ac:dyDescent="0.3">
      <c r="A569" s="157" t="s">
        <v>974</v>
      </c>
      <c r="B569" s="157" t="s">
        <v>975</v>
      </c>
      <c r="C569" s="157" t="s">
        <v>976</v>
      </c>
      <c r="D569" s="157">
        <v>100</v>
      </c>
      <c r="E569" s="157">
        <v>2955697.99</v>
      </c>
      <c r="F569" s="157">
        <v>139950</v>
      </c>
      <c r="G569" s="157">
        <v>29748</v>
      </c>
      <c r="H569" s="158">
        <f>ROUND(E569/F569,2)</f>
        <v>21.12</v>
      </c>
    </row>
    <row r="570" spans="1:8" ht="13" x14ac:dyDescent="0.3">
      <c r="A570" s="157" t="s">
        <v>977</v>
      </c>
      <c r="B570" s="157" t="s">
        <v>978</v>
      </c>
      <c r="C570" s="157" t="s">
        <v>979</v>
      </c>
      <c r="D570" s="157">
        <v>100</v>
      </c>
      <c r="E570" s="157">
        <v>27107.81</v>
      </c>
      <c r="F570" s="157">
        <v>115</v>
      </c>
      <c r="G570" s="157">
        <v>63</v>
      </c>
      <c r="H570" s="158">
        <f>ROUND(E570/F570,2)</f>
        <v>235.72</v>
      </c>
    </row>
    <row r="571" spans="1:8" ht="13" x14ac:dyDescent="0.3">
      <c r="A571" s="157" t="s">
        <v>980</v>
      </c>
      <c r="B571" s="157" t="s">
        <v>981</v>
      </c>
      <c r="C571" s="157" t="s">
        <v>982</v>
      </c>
      <c r="D571" s="157">
        <v>100</v>
      </c>
      <c r="E571" s="157">
        <v>200254.48</v>
      </c>
      <c r="F571" s="157">
        <v>335</v>
      </c>
      <c r="G571" s="157">
        <v>92</v>
      </c>
      <c r="H571" s="158">
        <f>ROUND(E571/F571,2)</f>
        <v>597.77</v>
      </c>
    </row>
    <row r="572" spans="1:8" ht="13" x14ac:dyDescent="0.3">
      <c r="A572" s="157" t="s">
        <v>983</v>
      </c>
      <c r="B572" s="157" t="s">
        <v>984</v>
      </c>
      <c r="C572" s="157" t="s">
        <v>985</v>
      </c>
      <c r="D572" s="157">
        <v>100</v>
      </c>
      <c r="E572" s="157">
        <v>2165.84</v>
      </c>
      <c r="F572" s="157">
        <v>19</v>
      </c>
      <c r="G572" s="157">
        <v>15</v>
      </c>
      <c r="H572" s="158">
        <f>ROUND(E572/F572,2)</f>
        <v>113.99</v>
      </c>
    </row>
    <row r="573" spans="1:8" ht="13" x14ac:dyDescent="0.3">
      <c r="A573" s="157" t="s">
        <v>986</v>
      </c>
      <c r="B573" s="157" t="s">
        <v>987</v>
      </c>
      <c r="C573" s="157" t="s">
        <v>988</v>
      </c>
      <c r="D573" s="157">
        <v>100</v>
      </c>
      <c r="E573" s="157">
        <v>1675902.26</v>
      </c>
      <c r="F573" s="157">
        <v>8838</v>
      </c>
      <c r="G573" s="157">
        <v>1633</v>
      </c>
      <c r="H573" s="158">
        <f>ROUND(E573/F573,2)</f>
        <v>189.62</v>
      </c>
    </row>
    <row r="574" spans="1:8" ht="39" x14ac:dyDescent="0.3">
      <c r="A574" s="6" t="s">
        <v>989</v>
      </c>
      <c r="B574" s="7" t="s">
        <v>990</v>
      </c>
      <c r="C574" s="7" t="s">
        <v>991</v>
      </c>
      <c r="D574" s="13" t="s">
        <v>152</v>
      </c>
      <c r="E574" s="14">
        <f>SUM(E575+E576)</f>
        <v>5622045.2400000002</v>
      </c>
      <c r="F574" s="15">
        <f>SUM(F575+F576)</f>
        <v>148107</v>
      </c>
      <c r="G574" s="15">
        <v>39250</v>
      </c>
      <c r="H574" s="14">
        <f>ROUND(E574/F574,2)</f>
        <v>37.96</v>
      </c>
    </row>
    <row r="575" spans="1:8" ht="13" x14ac:dyDescent="0.3">
      <c r="A575" s="157" t="s">
        <v>989</v>
      </c>
      <c r="B575" s="157" t="s">
        <v>990</v>
      </c>
      <c r="C575" s="157" t="s">
        <v>991</v>
      </c>
      <c r="D575" s="157">
        <v>50</v>
      </c>
      <c r="E575" s="157">
        <v>801136.28</v>
      </c>
      <c r="F575" s="157">
        <v>122927</v>
      </c>
      <c r="G575" s="159">
        <v>39250</v>
      </c>
      <c r="H575" s="158">
        <f>ROUND(E575/F575,2)</f>
        <v>6.52</v>
      </c>
    </row>
    <row r="576" spans="1:8" ht="13" x14ac:dyDescent="0.3">
      <c r="A576" s="157" t="s">
        <v>989</v>
      </c>
      <c r="B576" s="157" t="s">
        <v>990</v>
      </c>
      <c r="C576" s="157" t="s">
        <v>991</v>
      </c>
      <c r="D576" s="157">
        <v>100</v>
      </c>
      <c r="E576" s="157">
        <v>4820908.96</v>
      </c>
      <c r="F576" s="157">
        <v>25180</v>
      </c>
      <c r="G576" s="161"/>
      <c r="H576" s="158">
        <f>ROUND(E576/F576,2)</f>
        <v>191.46</v>
      </c>
    </row>
    <row r="577" spans="1:8" ht="13" x14ac:dyDescent="0.3">
      <c r="A577" s="157" t="s">
        <v>992</v>
      </c>
      <c r="B577" s="157" t="s">
        <v>993</v>
      </c>
      <c r="C577" s="157" t="s">
        <v>994</v>
      </c>
      <c r="D577" s="157">
        <v>100</v>
      </c>
      <c r="E577" s="157">
        <v>15312.86</v>
      </c>
      <c r="F577" s="157">
        <v>507</v>
      </c>
      <c r="G577" s="157">
        <v>144</v>
      </c>
      <c r="H577" s="158">
        <f>ROUND(E577/F577,2)</f>
        <v>30.2</v>
      </c>
    </row>
    <row r="578" spans="1:8" ht="13" x14ac:dyDescent="0.3">
      <c r="A578" s="157" t="s">
        <v>995</v>
      </c>
      <c r="B578" s="157" t="s">
        <v>996</v>
      </c>
      <c r="C578" s="157" t="s">
        <v>997</v>
      </c>
      <c r="D578" s="157">
        <v>100</v>
      </c>
      <c r="E578" s="157">
        <v>296.05</v>
      </c>
      <c r="F578" s="157">
        <v>36</v>
      </c>
      <c r="G578" s="157">
        <v>31</v>
      </c>
      <c r="H578" s="158">
        <f>ROUND(E578/F578,2)</f>
        <v>8.2200000000000006</v>
      </c>
    </row>
    <row r="579" spans="1:8" ht="13" x14ac:dyDescent="0.3">
      <c r="A579" s="157" t="s">
        <v>998</v>
      </c>
      <c r="B579" s="157" t="s">
        <v>999</v>
      </c>
      <c r="C579" s="157" t="s">
        <v>1000</v>
      </c>
      <c r="D579" s="157">
        <v>100</v>
      </c>
      <c r="E579" s="157">
        <v>4734716.9800000004</v>
      </c>
      <c r="F579" s="157">
        <v>24520</v>
      </c>
      <c r="G579" s="157">
        <v>6787</v>
      </c>
      <c r="H579" s="158">
        <f>ROUND(E579/F579,2)</f>
        <v>193.1</v>
      </c>
    </row>
    <row r="580" spans="1:8" ht="13" x14ac:dyDescent="0.3">
      <c r="A580" s="157" t="s">
        <v>1001</v>
      </c>
      <c r="B580" s="157" t="s">
        <v>1002</v>
      </c>
      <c r="C580" s="157" t="s">
        <v>1003</v>
      </c>
      <c r="D580" s="157">
        <v>50</v>
      </c>
      <c r="E580" s="157">
        <v>720148.56</v>
      </c>
      <c r="F580" s="157">
        <v>121294</v>
      </c>
      <c r="G580" s="157">
        <v>31600</v>
      </c>
      <c r="H580" s="158">
        <f>ROUND(E580/F580,2)</f>
        <v>5.94</v>
      </c>
    </row>
    <row r="581" spans="1:8" ht="13" x14ac:dyDescent="0.3">
      <c r="A581" s="157" t="s">
        <v>1004</v>
      </c>
      <c r="B581" s="157" t="s">
        <v>1005</v>
      </c>
      <c r="C581" s="157" t="s">
        <v>1006</v>
      </c>
      <c r="D581" s="157">
        <v>50</v>
      </c>
      <c r="E581" s="157">
        <v>17332.59</v>
      </c>
      <c r="F581" s="157">
        <v>401</v>
      </c>
      <c r="G581" s="157">
        <v>171</v>
      </c>
      <c r="H581" s="158">
        <f>ROUND(E581/F581,2)</f>
        <v>43.22</v>
      </c>
    </row>
    <row r="582" spans="1:8" ht="13" x14ac:dyDescent="0.3">
      <c r="A582" s="157" t="s">
        <v>1007</v>
      </c>
      <c r="B582" s="157" t="s">
        <v>1008</v>
      </c>
      <c r="C582" s="157" t="s">
        <v>1009</v>
      </c>
      <c r="D582" s="157">
        <v>50</v>
      </c>
      <c r="E582" s="157">
        <v>63483.59</v>
      </c>
      <c r="F582" s="157">
        <v>1217</v>
      </c>
      <c r="G582" s="157">
        <v>1160</v>
      </c>
      <c r="H582" s="158">
        <f>ROUND(E582/F582,2)</f>
        <v>52.16</v>
      </c>
    </row>
    <row r="583" spans="1:8" ht="13" x14ac:dyDescent="0.3">
      <c r="A583" s="157" t="s">
        <v>1010</v>
      </c>
      <c r="B583" s="157" t="s">
        <v>1011</v>
      </c>
      <c r="C583" s="157" t="s">
        <v>1012</v>
      </c>
      <c r="D583" s="157">
        <v>50</v>
      </c>
      <c r="E583" s="157">
        <v>171.54</v>
      </c>
      <c r="F583" s="157">
        <v>15</v>
      </c>
      <c r="G583" s="157">
        <v>4</v>
      </c>
      <c r="H583" s="158">
        <f>ROUND(E583/F583,2)</f>
        <v>11.44</v>
      </c>
    </row>
    <row r="584" spans="1:8" ht="13" x14ac:dyDescent="0.3">
      <c r="A584" s="157" t="s">
        <v>1013</v>
      </c>
      <c r="B584" s="157" t="s">
        <v>1014</v>
      </c>
      <c r="C584" s="157" t="s">
        <v>1015</v>
      </c>
      <c r="D584" s="157">
        <v>100</v>
      </c>
      <c r="E584" s="157">
        <v>68922.3</v>
      </c>
      <c r="F584" s="157">
        <v>93</v>
      </c>
      <c r="G584" s="157">
        <v>37</v>
      </c>
      <c r="H584" s="158">
        <f>ROUND(E584/F584,2)</f>
        <v>741.1</v>
      </c>
    </row>
    <row r="585" spans="1:8" ht="13" x14ac:dyDescent="0.3">
      <c r="A585" s="157" t="s">
        <v>1016</v>
      </c>
      <c r="B585" s="157" t="s">
        <v>1017</v>
      </c>
      <c r="C585" s="157" t="s">
        <v>1018</v>
      </c>
      <c r="D585" s="157">
        <v>100</v>
      </c>
      <c r="E585" s="157">
        <v>1660.77</v>
      </c>
      <c r="F585" s="157">
        <v>24</v>
      </c>
      <c r="G585" s="157">
        <v>22</v>
      </c>
      <c r="H585" s="158">
        <f>ROUND(E585/F585,2)</f>
        <v>69.2</v>
      </c>
    </row>
    <row r="586" spans="1:8" ht="26" x14ac:dyDescent="0.3">
      <c r="A586" s="6" t="s">
        <v>1019</v>
      </c>
      <c r="B586" s="7" t="s">
        <v>1020</v>
      </c>
      <c r="C586" s="7" t="s">
        <v>1021</v>
      </c>
      <c r="D586" s="13" t="s">
        <v>531</v>
      </c>
      <c r="E586" s="14">
        <f>SUM(E587+E588+E589)</f>
        <v>93103.91</v>
      </c>
      <c r="F586" s="15">
        <f>SUM(F587+F588+F589)</f>
        <v>4852</v>
      </c>
      <c r="G586" s="15">
        <v>879</v>
      </c>
      <c r="H586" s="14">
        <f>ROUND(E586/F586,2)</f>
        <v>19.190000000000001</v>
      </c>
    </row>
    <row r="587" spans="1:8" ht="13" x14ac:dyDescent="0.3">
      <c r="A587" s="157" t="s">
        <v>1019</v>
      </c>
      <c r="B587" s="157" t="s">
        <v>1020</v>
      </c>
      <c r="C587" s="157" t="s">
        <v>1021</v>
      </c>
      <c r="D587" s="157">
        <v>50</v>
      </c>
      <c r="E587" s="157">
        <v>68500.25</v>
      </c>
      <c r="F587" s="157">
        <v>2948</v>
      </c>
      <c r="G587" s="159">
        <v>879</v>
      </c>
      <c r="H587" s="158">
        <f>ROUND(E587/F587,2)</f>
        <v>23.24</v>
      </c>
    </row>
    <row r="588" spans="1:8" ht="13" x14ac:dyDescent="0.3">
      <c r="A588" s="157" t="s">
        <v>1019</v>
      </c>
      <c r="B588" s="157" t="s">
        <v>1020</v>
      </c>
      <c r="C588" s="157" t="s">
        <v>1021</v>
      </c>
      <c r="D588" s="157">
        <v>75</v>
      </c>
      <c r="E588" s="157">
        <v>17927.72</v>
      </c>
      <c r="F588" s="157">
        <v>1775</v>
      </c>
      <c r="G588" s="160"/>
      <c r="H588" s="158">
        <f>ROUND(E588/F588,2)</f>
        <v>10.1</v>
      </c>
    </row>
    <row r="589" spans="1:8" ht="13" x14ac:dyDescent="0.3">
      <c r="A589" s="157" t="s">
        <v>1019</v>
      </c>
      <c r="B589" s="157" t="s">
        <v>1020</v>
      </c>
      <c r="C589" s="157" t="s">
        <v>1021</v>
      </c>
      <c r="D589" s="157">
        <v>100</v>
      </c>
      <c r="E589" s="157">
        <v>6675.94</v>
      </c>
      <c r="F589" s="157">
        <v>129</v>
      </c>
      <c r="G589" s="161"/>
      <c r="H589" s="158">
        <f>ROUND(E589/F589,2)</f>
        <v>51.75</v>
      </c>
    </row>
    <row r="590" spans="1:8" ht="13" x14ac:dyDescent="0.3">
      <c r="A590" s="157" t="s">
        <v>1022</v>
      </c>
      <c r="B590" s="157" t="s">
        <v>1023</v>
      </c>
      <c r="C590" s="157" t="s">
        <v>1024</v>
      </c>
      <c r="D590" s="157">
        <v>75</v>
      </c>
      <c r="E590" s="157">
        <v>1810.82</v>
      </c>
      <c r="F590" s="157">
        <v>339</v>
      </c>
      <c r="G590" s="157">
        <v>108</v>
      </c>
      <c r="H590" s="158">
        <f>ROUND(E590/F590,2)</f>
        <v>5.34</v>
      </c>
    </row>
    <row r="591" spans="1:8" ht="13" x14ac:dyDescent="0.3">
      <c r="A591" s="157" t="s">
        <v>1025</v>
      </c>
      <c r="B591" s="157" t="s">
        <v>1026</v>
      </c>
      <c r="C591" s="157" t="s">
        <v>1027</v>
      </c>
      <c r="D591" s="157">
        <v>50</v>
      </c>
      <c r="E591" s="157">
        <v>19035.93</v>
      </c>
      <c r="F591" s="157">
        <v>863</v>
      </c>
      <c r="G591" s="159">
        <v>164</v>
      </c>
      <c r="H591" s="158">
        <f>ROUND(E591/F591,2)</f>
        <v>22.06</v>
      </c>
    </row>
    <row r="592" spans="1:8" ht="13" x14ac:dyDescent="0.3">
      <c r="A592" s="157" t="s">
        <v>1025</v>
      </c>
      <c r="B592" s="157" t="s">
        <v>1026</v>
      </c>
      <c r="C592" s="157" t="s">
        <v>1027</v>
      </c>
      <c r="D592" s="157">
        <v>100</v>
      </c>
      <c r="E592" s="157">
        <v>116.42</v>
      </c>
      <c r="F592" s="157">
        <v>4</v>
      </c>
      <c r="G592" s="161"/>
      <c r="H592" s="158">
        <f>ROUND(E592/F592,2)</f>
        <v>29.11</v>
      </c>
    </row>
    <row r="593" spans="1:8" ht="13" x14ac:dyDescent="0.3">
      <c r="A593" s="157" t="s">
        <v>1028</v>
      </c>
      <c r="B593" s="157" t="s">
        <v>1029</v>
      </c>
      <c r="C593" s="157" t="s">
        <v>1030</v>
      </c>
      <c r="D593" s="157">
        <v>50</v>
      </c>
      <c r="E593" s="157">
        <v>5040.78</v>
      </c>
      <c r="F593" s="157">
        <v>247</v>
      </c>
      <c r="G593" s="159">
        <v>62</v>
      </c>
      <c r="H593" s="158">
        <f>ROUND(E593/F593,2)</f>
        <v>20.41</v>
      </c>
    </row>
    <row r="594" spans="1:8" ht="13" x14ac:dyDescent="0.3">
      <c r="A594" s="157" t="s">
        <v>1028</v>
      </c>
      <c r="B594" s="157" t="s">
        <v>1029</v>
      </c>
      <c r="C594" s="157" t="s">
        <v>1030</v>
      </c>
      <c r="D594" s="157">
        <v>100</v>
      </c>
      <c r="E594" s="157">
        <v>744.42</v>
      </c>
      <c r="F594" s="157">
        <v>11</v>
      </c>
      <c r="G594" s="161"/>
      <c r="H594" s="158">
        <f>ROUND(E594/F594,2)</f>
        <v>67.67</v>
      </c>
    </row>
    <row r="595" spans="1:8" ht="13" x14ac:dyDescent="0.3">
      <c r="A595" s="157" t="s">
        <v>1031</v>
      </c>
      <c r="B595" s="157" t="s">
        <v>1032</v>
      </c>
      <c r="C595" s="157" t="s">
        <v>1033</v>
      </c>
      <c r="D595" s="157">
        <v>50</v>
      </c>
      <c r="E595" s="157">
        <v>44423.54</v>
      </c>
      <c r="F595" s="157">
        <v>1838</v>
      </c>
      <c r="G595" s="159">
        <v>464</v>
      </c>
      <c r="H595" s="158">
        <f>ROUND(E595/F595,2)</f>
        <v>24.17</v>
      </c>
    </row>
    <row r="596" spans="1:8" ht="13" x14ac:dyDescent="0.3">
      <c r="A596" s="157" t="s">
        <v>1031</v>
      </c>
      <c r="B596" s="157" t="s">
        <v>1032</v>
      </c>
      <c r="C596" s="157" t="s">
        <v>1033</v>
      </c>
      <c r="D596" s="157">
        <v>75</v>
      </c>
      <c r="E596" s="157">
        <v>11851.1</v>
      </c>
      <c r="F596" s="157">
        <v>998</v>
      </c>
      <c r="G596" s="160"/>
      <c r="H596" s="158">
        <f>ROUND(E596/F596,2)</f>
        <v>11.87</v>
      </c>
    </row>
    <row r="597" spans="1:8" ht="13" x14ac:dyDescent="0.3">
      <c r="A597" s="157" t="s">
        <v>1031</v>
      </c>
      <c r="B597" s="157" t="s">
        <v>1032</v>
      </c>
      <c r="C597" s="157" t="s">
        <v>1033</v>
      </c>
      <c r="D597" s="157">
        <v>100</v>
      </c>
      <c r="E597" s="157">
        <v>5815.1</v>
      </c>
      <c r="F597" s="157">
        <v>114</v>
      </c>
      <c r="G597" s="161"/>
      <c r="H597" s="158">
        <f>ROUND(E597/F597,2)</f>
        <v>51.01</v>
      </c>
    </row>
    <row r="598" spans="1:8" ht="13" x14ac:dyDescent="0.3">
      <c r="A598" s="157" t="s">
        <v>1034</v>
      </c>
      <c r="B598" s="157" t="s">
        <v>1035</v>
      </c>
      <c r="C598" s="157" t="s">
        <v>1036</v>
      </c>
      <c r="D598" s="157">
        <v>75</v>
      </c>
      <c r="E598" s="157">
        <v>715.34</v>
      </c>
      <c r="F598" s="157">
        <v>74</v>
      </c>
      <c r="G598" s="157">
        <v>14</v>
      </c>
      <c r="H598" s="158">
        <f>ROUND(E598/F598,2)</f>
        <v>9.67</v>
      </c>
    </row>
    <row r="599" spans="1:8" ht="13" x14ac:dyDescent="0.3">
      <c r="A599" s="157" t="s">
        <v>1037</v>
      </c>
      <c r="B599" s="157" t="s">
        <v>1038</v>
      </c>
      <c r="C599" s="157" t="s">
        <v>1039</v>
      </c>
      <c r="D599" s="157">
        <v>75</v>
      </c>
      <c r="E599" s="157">
        <v>3550.46</v>
      </c>
      <c r="F599" s="157">
        <v>364</v>
      </c>
      <c r="G599" s="157">
        <v>96</v>
      </c>
      <c r="H599" s="158">
        <f>ROUND(E599/F599,2)</f>
        <v>9.75</v>
      </c>
    </row>
    <row r="600" spans="1:8" ht="26" x14ac:dyDescent="0.3">
      <c r="A600" s="6" t="s">
        <v>1040</v>
      </c>
      <c r="B600" s="7" t="s">
        <v>1041</v>
      </c>
      <c r="C600" s="7" t="s">
        <v>1042</v>
      </c>
      <c r="D600" s="13" t="s">
        <v>1043</v>
      </c>
      <c r="E600" s="14">
        <f>SUM(E601+E602)</f>
        <v>145655.54999999999</v>
      </c>
      <c r="F600" s="15">
        <f t="shared" ref="F600" si="0">SUM(F601+F602)</f>
        <v>3761</v>
      </c>
      <c r="G600" s="15">
        <v>1771</v>
      </c>
      <c r="H600" s="14">
        <f>ROUND(E600/F600,2)</f>
        <v>38.729999999999997</v>
      </c>
    </row>
    <row r="601" spans="1:8" ht="13" x14ac:dyDescent="0.3">
      <c r="A601" s="157" t="s">
        <v>1040</v>
      </c>
      <c r="B601" s="157" t="s">
        <v>1041</v>
      </c>
      <c r="C601" s="157" t="s">
        <v>1042</v>
      </c>
      <c r="D601" s="157">
        <v>75</v>
      </c>
      <c r="E601" s="157">
        <v>90044.18</v>
      </c>
      <c r="F601" s="157">
        <v>1652</v>
      </c>
      <c r="G601" s="159">
        <v>1771</v>
      </c>
      <c r="H601" s="158">
        <f>ROUND(E601/F601,2)</f>
        <v>54.51</v>
      </c>
    </row>
    <row r="602" spans="1:8" ht="13" x14ac:dyDescent="0.3">
      <c r="A602" s="157" t="s">
        <v>1040</v>
      </c>
      <c r="B602" s="157" t="s">
        <v>1041</v>
      </c>
      <c r="C602" s="157" t="s">
        <v>1042</v>
      </c>
      <c r="D602" s="157">
        <v>100</v>
      </c>
      <c r="E602" s="157">
        <v>55611.37</v>
      </c>
      <c r="F602" s="157">
        <v>2109</v>
      </c>
      <c r="G602" s="161"/>
      <c r="H602" s="158">
        <f>ROUND(E602/F602,2)</f>
        <v>26.37</v>
      </c>
    </row>
    <row r="603" spans="1:8" ht="13" x14ac:dyDescent="0.3">
      <c r="A603" s="157" t="s">
        <v>1044</v>
      </c>
      <c r="B603" s="157" t="s">
        <v>1045</v>
      </c>
      <c r="C603" s="157" t="s">
        <v>1046</v>
      </c>
      <c r="D603" s="157">
        <v>75</v>
      </c>
      <c r="E603" s="157">
        <v>19796.47</v>
      </c>
      <c r="F603" s="157">
        <v>316</v>
      </c>
      <c r="G603" s="159">
        <v>1302</v>
      </c>
      <c r="H603" s="158">
        <f>ROUND(E603/F603,2)</f>
        <v>62.65</v>
      </c>
    </row>
    <row r="604" spans="1:8" ht="13" x14ac:dyDescent="0.3">
      <c r="A604" s="157" t="s">
        <v>1044</v>
      </c>
      <c r="B604" s="157" t="s">
        <v>1045</v>
      </c>
      <c r="C604" s="157" t="s">
        <v>1046</v>
      </c>
      <c r="D604" s="157">
        <v>100</v>
      </c>
      <c r="E604" s="157">
        <v>55611.37</v>
      </c>
      <c r="F604" s="157">
        <v>2109</v>
      </c>
      <c r="G604" s="161"/>
      <c r="H604" s="158">
        <f>ROUND(E604/F604,2)</f>
        <v>26.37</v>
      </c>
    </row>
    <row r="605" spans="1:8" ht="13" x14ac:dyDescent="0.3">
      <c r="A605" s="157" t="s">
        <v>1047</v>
      </c>
      <c r="B605" s="157" t="s">
        <v>1048</v>
      </c>
      <c r="C605" s="157" t="s">
        <v>1049</v>
      </c>
      <c r="D605" s="157">
        <v>75</v>
      </c>
      <c r="E605" s="157">
        <v>19796.47</v>
      </c>
      <c r="F605" s="157">
        <v>316</v>
      </c>
      <c r="G605" s="157">
        <v>119</v>
      </c>
      <c r="H605" s="158">
        <f>ROUND(E605/F605,2)</f>
        <v>62.65</v>
      </c>
    </row>
    <row r="606" spans="1:8" ht="13" x14ac:dyDescent="0.3">
      <c r="A606" s="157" t="s">
        <v>1050</v>
      </c>
      <c r="B606" s="157" t="s">
        <v>1051</v>
      </c>
      <c r="C606" s="157" t="s">
        <v>1052</v>
      </c>
      <c r="D606" s="157">
        <v>100</v>
      </c>
      <c r="E606" s="157">
        <v>55611.37</v>
      </c>
      <c r="F606" s="157">
        <v>2109</v>
      </c>
      <c r="G606" s="157">
        <v>1198</v>
      </c>
      <c r="H606" s="158">
        <f>ROUND(E606/F606,2)</f>
        <v>26.37</v>
      </c>
    </row>
    <row r="607" spans="1:8" ht="13" x14ac:dyDescent="0.3">
      <c r="A607" s="157" t="s">
        <v>1053</v>
      </c>
      <c r="B607" s="157" t="s">
        <v>1054</v>
      </c>
      <c r="C607" s="157" t="s">
        <v>1055</v>
      </c>
      <c r="D607" s="157">
        <v>75</v>
      </c>
      <c r="E607" s="157">
        <v>70247.710000000006</v>
      </c>
      <c r="F607" s="157">
        <v>1336</v>
      </c>
      <c r="G607" s="157">
        <v>540</v>
      </c>
      <c r="H607" s="158">
        <f>ROUND(E607/F607,2)</f>
        <v>52.58</v>
      </c>
    </row>
    <row r="608" spans="1:8" ht="13.5" thickBot="1" x14ac:dyDescent="0.35">
      <c r="A608" s="157" t="s">
        <v>1056</v>
      </c>
      <c r="B608" s="157" t="s">
        <v>1057</v>
      </c>
      <c r="C608" s="157" t="s">
        <v>1055</v>
      </c>
      <c r="D608" s="157">
        <v>75</v>
      </c>
      <c r="E608" s="157">
        <v>70247.710000000006</v>
      </c>
      <c r="F608" s="157">
        <v>1336</v>
      </c>
      <c r="G608" s="157">
        <v>540</v>
      </c>
      <c r="H608" s="158">
        <f>ROUND(E608/F608,2)</f>
        <v>52.58</v>
      </c>
    </row>
    <row r="609" spans="1:8" ht="13.5" thickBot="1" x14ac:dyDescent="0.3">
      <c r="A609" s="16" t="s">
        <v>1058</v>
      </c>
      <c r="B609" s="17"/>
      <c r="C609" s="17"/>
      <c r="D609" s="17"/>
      <c r="E609" s="18">
        <f>E8+E11+E13+E26+E83+E313+E327+E351+E391+E418+E429+E461+E465+E523+E566+E574+E586+E600</f>
        <v>208182330.45999998</v>
      </c>
      <c r="F609" s="19">
        <f>F8+F11+F13+F26+F83+F313+F327+F351+F391+F418+F429+F461+F465+F523+F566+F574+F586+F600</f>
        <v>7101589</v>
      </c>
      <c r="G609" s="18">
        <v>723747</v>
      </c>
      <c r="H609" s="20">
        <f>ROUND(E609/F609,2)</f>
        <v>29.31</v>
      </c>
    </row>
    <row r="610" spans="1:8" ht="13" x14ac:dyDescent="0.3">
      <c r="A610" s="62"/>
      <c r="B610" s="63"/>
      <c r="C610" s="64"/>
      <c r="D610" s="64"/>
      <c r="E610" s="64"/>
      <c r="F610" s="64"/>
      <c r="G610" s="64"/>
      <c r="H610" s="64"/>
    </row>
    <row r="611" spans="1:8" ht="13.5" thickBot="1" x14ac:dyDescent="0.3">
      <c r="A611" s="23" t="s">
        <v>1059</v>
      </c>
      <c r="B611" s="24"/>
      <c r="C611" s="24"/>
      <c r="D611" s="24"/>
      <c r="E611" s="24"/>
      <c r="F611" s="24"/>
      <c r="G611" s="24"/>
      <c r="H611" s="24"/>
    </row>
    <row r="612" spans="1:8" ht="39.5" thickBot="1" x14ac:dyDescent="0.3">
      <c r="A612" s="25" t="s">
        <v>1060</v>
      </c>
      <c r="B612" s="26"/>
      <c r="C612" s="27"/>
      <c r="D612" s="28" t="s">
        <v>3</v>
      </c>
      <c r="E612" s="28" t="s">
        <v>4</v>
      </c>
      <c r="F612" s="28" t="s">
        <v>5</v>
      </c>
      <c r="G612" s="28" t="s">
        <v>6</v>
      </c>
      <c r="H612" s="28" t="s">
        <v>7</v>
      </c>
    </row>
    <row r="613" spans="1:8" ht="13" x14ac:dyDescent="0.25">
      <c r="A613" s="29" t="s">
        <v>1061</v>
      </c>
      <c r="B613" s="30"/>
      <c r="C613" s="30"/>
      <c r="D613" s="31">
        <v>50</v>
      </c>
      <c r="E613" s="32">
        <v>300155.26</v>
      </c>
      <c r="F613" s="33">
        <v>39770</v>
      </c>
      <c r="G613" s="33">
        <v>21025</v>
      </c>
      <c r="H613" s="34">
        <f>ROUND(E613/F613,2)</f>
        <v>7.55</v>
      </c>
    </row>
    <row r="614" spans="1:8" ht="13" x14ac:dyDescent="0.25">
      <c r="A614" s="35" t="s">
        <v>1062</v>
      </c>
      <c r="B614" s="36"/>
      <c r="C614" s="36"/>
      <c r="D614" s="37">
        <v>25</v>
      </c>
      <c r="E614" s="38">
        <v>25252.44</v>
      </c>
      <c r="F614" s="39">
        <v>3829</v>
      </c>
      <c r="G614" s="39">
        <v>2335</v>
      </c>
      <c r="H614" s="34">
        <f t="shared" ref="H614" si="1">ROUND(E614/F614,2)</f>
        <v>6.6</v>
      </c>
    </row>
    <row r="615" spans="1:8" ht="13.5" thickBot="1" x14ac:dyDescent="0.3">
      <c r="A615" s="40" t="s">
        <v>1063</v>
      </c>
      <c r="B615" s="41"/>
      <c r="C615" s="41"/>
      <c r="D615" s="41"/>
      <c r="E615" s="42">
        <f>E613+E614</f>
        <v>325407.7</v>
      </c>
      <c r="F615" s="43">
        <f>F613+F614</f>
        <v>43599</v>
      </c>
      <c r="G615" s="43">
        <v>23359</v>
      </c>
      <c r="H615" s="44">
        <f>ROUND(E615/F615,2)</f>
        <v>7.46</v>
      </c>
    </row>
    <row r="616" spans="1:8" ht="13" x14ac:dyDescent="0.3">
      <c r="A616" s="62"/>
      <c r="B616" s="63"/>
      <c r="C616" s="64"/>
      <c r="D616" s="64"/>
      <c r="E616" s="64"/>
      <c r="F616" s="64"/>
      <c r="G616" s="64"/>
      <c r="H616" s="64"/>
    </row>
    <row r="617" spans="1:8" ht="13.5" thickBot="1" x14ac:dyDescent="0.3">
      <c r="A617" s="45" t="s">
        <v>1064</v>
      </c>
      <c r="B617" s="46"/>
      <c r="C617" s="46"/>
      <c r="D617" s="46"/>
      <c r="E617" s="46"/>
      <c r="F617" s="46"/>
      <c r="G617" s="46"/>
      <c r="H617" s="46"/>
    </row>
    <row r="618" spans="1:8" ht="39.5" thickBot="1" x14ac:dyDescent="0.3">
      <c r="A618" s="47" t="s">
        <v>1065</v>
      </c>
      <c r="B618" s="47" t="s">
        <v>1</v>
      </c>
      <c r="C618" s="48" t="s">
        <v>2</v>
      </c>
      <c r="D618" s="47" t="s">
        <v>3</v>
      </c>
      <c r="E618" s="47" t="s">
        <v>4</v>
      </c>
      <c r="F618" s="47" t="s">
        <v>5</v>
      </c>
      <c r="G618" s="47" t="s">
        <v>1066</v>
      </c>
      <c r="H618" s="28" t="s">
        <v>7</v>
      </c>
    </row>
    <row r="619" spans="1:8" ht="13" x14ac:dyDescent="0.25">
      <c r="A619" s="49" t="s">
        <v>1067</v>
      </c>
      <c r="B619" s="50"/>
      <c r="C619" s="51"/>
      <c r="D619" s="13">
        <v>100</v>
      </c>
      <c r="E619" s="52">
        <f>E620</f>
        <v>708364.25</v>
      </c>
      <c r="F619" s="53">
        <f>F620</f>
        <v>64</v>
      </c>
      <c r="G619" s="53">
        <f>G620</f>
        <v>13</v>
      </c>
      <c r="H619" s="54">
        <f>ROUND(E619/F619,2)</f>
        <v>11068.19</v>
      </c>
    </row>
    <row r="620" spans="1:8" ht="13.5" thickBot="1" x14ac:dyDescent="0.35">
      <c r="A620" s="163">
        <v>4</v>
      </c>
      <c r="B620" s="164" t="s">
        <v>148</v>
      </c>
      <c r="C620" s="164" t="s">
        <v>146</v>
      </c>
      <c r="D620" s="165">
        <v>100</v>
      </c>
      <c r="E620" s="166">
        <v>708364.25</v>
      </c>
      <c r="F620" s="167">
        <v>64</v>
      </c>
      <c r="G620" s="167">
        <v>13</v>
      </c>
      <c r="H620" s="55">
        <f>ROUND(E620/F620,2)</f>
        <v>11068.19</v>
      </c>
    </row>
    <row r="621" spans="1:8" ht="13" x14ac:dyDescent="0.25">
      <c r="A621" s="49" t="s">
        <v>580</v>
      </c>
      <c r="B621" s="50"/>
      <c r="C621" s="51"/>
      <c r="D621" s="13">
        <v>100</v>
      </c>
      <c r="E621" s="52">
        <f>E622+E624+E623+E626+E625</f>
        <v>3725857.7</v>
      </c>
      <c r="F621" s="53">
        <f>F622+F624+F623+F626+F625</f>
        <v>141</v>
      </c>
      <c r="G621" s="53">
        <f>G622+G624+G623+G626+G625</f>
        <v>41</v>
      </c>
      <c r="H621" s="54">
        <f>ROUND(E621/F621,2)</f>
        <v>26424.52</v>
      </c>
    </row>
    <row r="622" spans="1:8" ht="13" x14ac:dyDescent="0.3">
      <c r="A622" s="168">
        <v>8</v>
      </c>
      <c r="B622" s="164" t="s">
        <v>1068</v>
      </c>
      <c r="C622" s="169" t="s">
        <v>1069</v>
      </c>
      <c r="D622" s="165">
        <v>100</v>
      </c>
      <c r="E622" s="166">
        <v>217228.5</v>
      </c>
      <c r="F622" s="170">
        <v>25</v>
      </c>
      <c r="G622" s="170">
        <v>9</v>
      </c>
      <c r="H622" s="55">
        <f>ROUND(E622/F622,2)</f>
        <v>8689.14</v>
      </c>
    </row>
    <row r="623" spans="1:8" ht="13" x14ac:dyDescent="0.3">
      <c r="A623" s="171"/>
      <c r="B623" s="164" t="s">
        <v>1070</v>
      </c>
      <c r="C623" s="169" t="s">
        <v>1071</v>
      </c>
      <c r="D623" s="165">
        <v>100</v>
      </c>
      <c r="E623" s="166">
        <v>5125.4399999999996</v>
      </c>
      <c r="F623" s="170">
        <v>3</v>
      </c>
      <c r="G623" s="170">
        <v>2</v>
      </c>
      <c r="H623" s="55">
        <f t="shared" ref="H623:H625" si="2">ROUND(E623/F623,2)</f>
        <v>1708.48</v>
      </c>
    </row>
    <row r="624" spans="1:8" ht="13" x14ac:dyDescent="0.3">
      <c r="A624" s="171"/>
      <c r="B624" s="164" t="s">
        <v>1072</v>
      </c>
      <c r="C624" s="169" t="s">
        <v>1073</v>
      </c>
      <c r="D624" s="165">
        <v>100</v>
      </c>
      <c r="E624" s="166">
        <v>28648.44</v>
      </c>
      <c r="F624" s="170">
        <v>9</v>
      </c>
      <c r="G624" s="170">
        <v>1</v>
      </c>
      <c r="H624" s="55">
        <f t="shared" si="2"/>
        <v>3183.16</v>
      </c>
    </row>
    <row r="625" spans="1:8" ht="13" x14ac:dyDescent="0.3">
      <c r="A625" s="171"/>
      <c r="B625" s="164" t="s">
        <v>1074</v>
      </c>
      <c r="C625" s="169" t="s">
        <v>1075</v>
      </c>
      <c r="D625" s="165">
        <v>100</v>
      </c>
      <c r="E625" s="166">
        <v>387336.24</v>
      </c>
      <c r="F625" s="170">
        <v>19</v>
      </c>
      <c r="G625" s="170">
        <v>4</v>
      </c>
      <c r="H625" s="55">
        <f t="shared" si="2"/>
        <v>20386.12</v>
      </c>
    </row>
    <row r="626" spans="1:8" ht="13" x14ac:dyDescent="0.3">
      <c r="A626" s="172"/>
      <c r="B626" s="164" t="s">
        <v>1076</v>
      </c>
      <c r="C626" s="169" t="s">
        <v>1077</v>
      </c>
      <c r="D626" s="165">
        <v>100</v>
      </c>
      <c r="E626" s="166">
        <v>3087519.08</v>
      </c>
      <c r="F626" s="170">
        <v>85</v>
      </c>
      <c r="G626" s="170">
        <v>25</v>
      </c>
      <c r="H626" s="55">
        <f>ROUND(E626/F626,2)</f>
        <v>36323.75</v>
      </c>
    </row>
    <row r="627" spans="1:8" ht="13" x14ac:dyDescent="0.25">
      <c r="A627" s="56" t="s">
        <v>797</v>
      </c>
      <c r="B627" s="57"/>
      <c r="C627" s="58"/>
      <c r="D627" s="173">
        <v>100</v>
      </c>
      <c r="E627" s="174">
        <f>E629+E628</f>
        <v>1582633.95</v>
      </c>
      <c r="F627" s="53">
        <f>F629+F628</f>
        <v>43</v>
      </c>
      <c r="G627" s="53">
        <f>G629+G628</f>
        <v>6</v>
      </c>
      <c r="H627" s="54">
        <f>ROUND(E627/F627,2)</f>
        <v>36805.440000000002</v>
      </c>
    </row>
    <row r="628" spans="1:8" ht="13" x14ac:dyDescent="0.3">
      <c r="A628" s="175">
        <v>14</v>
      </c>
      <c r="B628" s="164" t="s">
        <v>1078</v>
      </c>
      <c r="C628" s="164" t="s">
        <v>1079</v>
      </c>
      <c r="D628" s="165">
        <v>100</v>
      </c>
      <c r="E628" s="166">
        <v>382624.71</v>
      </c>
      <c r="F628" s="167">
        <v>31</v>
      </c>
      <c r="G628" s="167">
        <v>4</v>
      </c>
      <c r="H628" s="55">
        <f>ROUND(E628/F628,2)</f>
        <v>12342.73</v>
      </c>
    </row>
    <row r="629" spans="1:8" ht="13" x14ac:dyDescent="0.3">
      <c r="A629" s="176"/>
      <c r="B629" s="164" t="s">
        <v>1080</v>
      </c>
      <c r="C629" s="164" t="s">
        <v>1081</v>
      </c>
      <c r="D629" s="165">
        <v>100</v>
      </c>
      <c r="E629" s="166">
        <v>1200009.24</v>
      </c>
      <c r="F629" s="167">
        <v>12</v>
      </c>
      <c r="G629" s="167">
        <v>2</v>
      </c>
      <c r="H629" s="55">
        <f>ROUND(E629/F629,2)</f>
        <v>100000.77</v>
      </c>
    </row>
    <row r="630" spans="1:8" ht="13.5" thickBot="1" x14ac:dyDescent="0.3">
      <c r="A630" s="59" t="s">
        <v>1082</v>
      </c>
      <c r="B630" s="60"/>
      <c r="C630" s="61"/>
      <c r="D630" s="42"/>
      <c r="E630" s="42">
        <f>E619+E627+E621</f>
        <v>6016855.9000000004</v>
      </c>
      <c r="F630" s="43">
        <f>F619+F627+F621</f>
        <v>248</v>
      </c>
      <c r="G630" s="43">
        <v>60</v>
      </c>
      <c r="H630" s="42">
        <f>ROUND(E630/F630,2)</f>
        <v>24261.52</v>
      </c>
    </row>
    <row r="631" spans="1:8" ht="13.5" thickBot="1" x14ac:dyDescent="0.35">
      <c r="A631" s="62"/>
      <c r="B631" s="63"/>
      <c r="C631" s="64"/>
      <c r="D631" s="64"/>
      <c r="E631" s="64"/>
      <c r="F631" s="64"/>
      <c r="G631" s="64"/>
      <c r="H631" s="64"/>
    </row>
    <row r="632" spans="1:8" ht="13.5" thickBot="1" x14ac:dyDescent="0.3">
      <c r="A632" s="65" t="s">
        <v>1083</v>
      </c>
      <c r="B632" s="66"/>
      <c r="C632" s="66"/>
      <c r="D632" s="66"/>
      <c r="E632" s="66"/>
      <c r="F632" s="66"/>
      <c r="G632" s="66"/>
      <c r="H632" s="67">
        <v>738404</v>
      </c>
    </row>
    <row r="633" spans="1:8" ht="13" x14ac:dyDescent="0.3">
      <c r="A633" s="62"/>
      <c r="B633" s="63"/>
      <c r="C633" s="64"/>
      <c r="D633" s="64"/>
      <c r="E633" s="64"/>
      <c r="F633" s="64"/>
      <c r="G633" s="64"/>
      <c r="H633" s="64"/>
    </row>
    <row r="634" spans="1:8" ht="13" x14ac:dyDescent="0.3">
      <c r="A634" s="68" t="s">
        <v>1084</v>
      </c>
      <c r="B634" s="69"/>
      <c r="C634" s="69"/>
      <c r="D634" s="69"/>
      <c r="E634" s="69"/>
      <c r="F634" s="69"/>
      <c r="G634" s="69"/>
      <c r="H634" s="70"/>
    </row>
    <row r="635" spans="1:8" ht="13" x14ac:dyDescent="0.3">
      <c r="A635" s="68"/>
      <c r="B635" s="69"/>
      <c r="C635" s="69"/>
      <c r="D635" s="69"/>
      <c r="E635" s="69"/>
      <c r="F635" s="69"/>
      <c r="G635" s="69"/>
      <c r="H635" s="64"/>
    </row>
    <row r="636" spans="1:8" ht="39" x14ac:dyDescent="0.3">
      <c r="A636" s="71" t="s">
        <v>1085</v>
      </c>
      <c r="B636" s="72" t="s">
        <v>1086</v>
      </c>
      <c r="C636" s="73"/>
      <c r="D636" s="71" t="s">
        <v>1087</v>
      </c>
      <c r="E636" s="74" t="s">
        <v>1088</v>
      </c>
      <c r="F636" s="75" t="s">
        <v>1089</v>
      </c>
      <c r="G636" s="75"/>
      <c r="H636" s="64"/>
    </row>
    <row r="637" spans="1:8" ht="13" x14ac:dyDescent="0.3">
      <c r="A637" s="76" t="s">
        <v>9</v>
      </c>
      <c r="B637" s="76"/>
      <c r="C637" s="76"/>
      <c r="D637" s="76"/>
      <c r="E637" s="77">
        <f>SUM(E638:E642)</f>
        <v>24</v>
      </c>
      <c r="F637" s="78">
        <f>SUM(F638:G642)</f>
        <v>37624.099999999984</v>
      </c>
      <c r="G637" s="79"/>
      <c r="H637" s="64"/>
    </row>
    <row r="638" spans="1:8" ht="13" x14ac:dyDescent="0.3">
      <c r="A638" s="80">
        <v>1</v>
      </c>
      <c r="B638" s="81" t="s">
        <v>1090</v>
      </c>
      <c r="C638" s="82"/>
      <c r="D638" s="83" t="s">
        <v>1091</v>
      </c>
      <c r="E638" s="84">
        <v>3</v>
      </c>
      <c r="F638" s="85">
        <v>666.4</v>
      </c>
      <c r="G638" s="86"/>
      <c r="H638" s="64"/>
    </row>
    <row r="639" spans="1:8" ht="13" x14ac:dyDescent="0.3">
      <c r="A639" s="87"/>
      <c r="B639" s="81" t="s">
        <v>1092</v>
      </c>
      <c r="C639" s="82"/>
      <c r="D639" s="88" t="s">
        <v>1093</v>
      </c>
      <c r="E639" s="84">
        <v>1</v>
      </c>
      <c r="F639" s="85">
        <v>1227.48</v>
      </c>
      <c r="G639" s="86"/>
      <c r="H639" s="64"/>
    </row>
    <row r="640" spans="1:8" ht="13" x14ac:dyDescent="0.3">
      <c r="A640" s="87"/>
      <c r="B640" s="81" t="s">
        <v>1094</v>
      </c>
      <c r="C640" s="82"/>
      <c r="D640" s="88" t="s">
        <v>1095</v>
      </c>
      <c r="E640" s="84">
        <v>18</v>
      </c>
      <c r="F640" s="85">
        <v>34760.219999999987</v>
      </c>
      <c r="G640" s="86"/>
      <c r="H640" s="64"/>
    </row>
    <row r="641" spans="1:8" ht="13" x14ac:dyDescent="0.3">
      <c r="A641" s="87"/>
      <c r="B641" s="81" t="s">
        <v>1096</v>
      </c>
      <c r="C641" s="82"/>
      <c r="D641" s="89" t="s">
        <v>1097</v>
      </c>
      <c r="E641" s="84">
        <v>1</v>
      </c>
      <c r="F641" s="85">
        <v>259.41000000000003</v>
      </c>
      <c r="G641" s="86"/>
      <c r="H641" s="64"/>
    </row>
    <row r="642" spans="1:8" ht="13" x14ac:dyDescent="0.3">
      <c r="A642" s="90"/>
      <c r="B642" s="81" t="s">
        <v>1098</v>
      </c>
      <c r="C642" s="82"/>
      <c r="D642" s="89" t="s">
        <v>1099</v>
      </c>
      <c r="E642" s="84">
        <v>1</v>
      </c>
      <c r="F642" s="85">
        <v>710.59</v>
      </c>
      <c r="G642" s="86"/>
      <c r="H642" s="64"/>
    </row>
    <row r="643" spans="1:8" ht="13" x14ac:dyDescent="0.3">
      <c r="A643" s="76" t="s">
        <v>24</v>
      </c>
      <c r="B643" s="76"/>
      <c r="C643" s="76"/>
      <c r="D643" s="76"/>
      <c r="E643" s="91">
        <f>SUM(E644:E651)</f>
        <v>16</v>
      </c>
      <c r="F643" s="92">
        <f>SUM(F644:G651)</f>
        <v>65329.440000000002</v>
      </c>
      <c r="G643" s="92"/>
      <c r="H643" s="64"/>
    </row>
    <row r="644" spans="1:8" ht="13" x14ac:dyDescent="0.3">
      <c r="A644" s="93">
        <v>3</v>
      </c>
      <c r="B644" s="81" t="s">
        <v>1100</v>
      </c>
      <c r="C644" s="82"/>
      <c r="D644" s="94" t="s">
        <v>1101</v>
      </c>
      <c r="E644" s="95">
        <v>1</v>
      </c>
      <c r="F644" s="96">
        <v>1116.0999999999999</v>
      </c>
      <c r="G644" s="97"/>
      <c r="H644" s="64"/>
    </row>
    <row r="645" spans="1:8" ht="13" x14ac:dyDescent="0.3">
      <c r="A645" s="98"/>
      <c r="B645" s="81" t="s">
        <v>1102</v>
      </c>
      <c r="C645" s="82"/>
      <c r="D645" s="94" t="s">
        <v>1103</v>
      </c>
      <c r="E645" s="95">
        <v>1</v>
      </c>
      <c r="F645" s="96">
        <v>6237.77</v>
      </c>
      <c r="G645" s="97"/>
      <c r="H645" s="64"/>
    </row>
    <row r="646" spans="1:8" ht="13" x14ac:dyDescent="0.3">
      <c r="A646" s="98"/>
      <c r="B646" s="81" t="s">
        <v>36</v>
      </c>
      <c r="C646" s="82"/>
      <c r="D646" s="94" t="s">
        <v>37</v>
      </c>
      <c r="E646" s="95">
        <v>1</v>
      </c>
      <c r="F646" s="96">
        <v>883.34999999999991</v>
      </c>
      <c r="G646" s="97"/>
      <c r="H646" s="64"/>
    </row>
    <row r="647" spans="1:8" ht="13" x14ac:dyDescent="0.3">
      <c r="A647" s="98"/>
      <c r="B647" s="81" t="s">
        <v>1104</v>
      </c>
      <c r="C647" s="82"/>
      <c r="D647" s="94" t="s">
        <v>1105</v>
      </c>
      <c r="E647" s="95">
        <v>6</v>
      </c>
      <c r="F647" s="96">
        <v>15350.26</v>
      </c>
      <c r="G647" s="97"/>
      <c r="H647" s="64"/>
    </row>
    <row r="648" spans="1:8" ht="13" x14ac:dyDescent="0.3">
      <c r="A648" s="98"/>
      <c r="B648" s="81" t="s">
        <v>45</v>
      </c>
      <c r="C648" s="82"/>
      <c r="D648" s="94" t="s">
        <v>1106</v>
      </c>
      <c r="E648" s="95">
        <v>1</v>
      </c>
      <c r="F648" s="96">
        <v>2374.88</v>
      </c>
      <c r="G648" s="97"/>
      <c r="H648" s="64"/>
    </row>
    <row r="649" spans="1:8" ht="13" x14ac:dyDescent="0.3">
      <c r="A649" s="98"/>
      <c r="B649" s="81" t="s">
        <v>1107</v>
      </c>
      <c r="C649" s="82"/>
      <c r="D649" s="94" t="s">
        <v>1108</v>
      </c>
      <c r="E649" s="95">
        <v>1</v>
      </c>
      <c r="F649" s="96">
        <v>9100.7999999999993</v>
      </c>
      <c r="G649" s="97"/>
      <c r="H649" s="64"/>
    </row>
    <row r="650" spans="1:8" ht="13" x14ac:dyDescent="0.3">
      <c r="A650" s="98"/>
      <c r="B650" s="81" t="s">
        <v>1109</v>
      </c>
      <c r="C650" s="82"/>
      <c r="D650" s="94" t="s">
        <v>1110</v>
      </c>
      <c r="E650" s="95">
        <v>4</v>
      </c>
      <c r="F650" s="96">
        <v>21636.280000000002</v>
      </c>
      <c r="G650" s="97"/>
      <c r="H650" s="64"/>
    </row>
    <row r="651" spans="1:8" ht="13" x14ac:dyDescent="0.3">
      <c r="A651" s="99"/>
      <c r="B651" s="81" t="s">
        <v>1111</v>
      </c>
      <c r="C651" s="82"/>
      <c r="D651" s="94" t="s">
        <v>1112</v>
      </c>
      <c r="E651" s="95">
        <v>1</v>
      </c>
      <c r="F651" s="96">
        <v>8630</v>
      </c>
      <c r="G651" s="97"/>
      <c r="H651" s="64"/>
    </row>
    <row r="652" spans="1:8" ht="13" x14ac:dyDescent="0.3">
      <c r="A652" s="56" t="s">
        <v>1067</v>
      </c>
      <c r="B652" s="57"/>
      <c r="C652" s="57"/>
      <c r="D652" s="57"/>
      <c r="E652" s="100">
        <f>SUM(E653:E664)</f>
        <v>35</v>
      </c>
      <c r="F652" s="78">
        <f>SUM(F653:G664)</f>
        <v>38578.03</v>
      </c>
      <c r="G652" s="79"/>
      <c r="H652" s="64"/>
    </row>
    <row r="653" spans="1:8" ht="13" x14ac:dyDescent="0.3">
      <c r="A653" s="93">
        <v>4</v>
      </c>
      <c r="B653" s="81" t="s">
        <v>1113</v>
      </c>
      <c r="C653" s="82"/>
      <c r="D653" s="101" t="s">
        <v>1114</v>
      </c>
      <c r="E653" s="102">
        <v>3</v>
      </c>
      <c r="F653" s="103">
        <v>1144.4899999999998</v>
      </c>
      <c r="G653" s="104"/>
      <c r="H653" s="64"/>
    </row>
    <row r="654" spans="1:8" ht="13" x14ac:dyDescent="0.3">
      <c r="A654" s="98"/>
      <c r="B654" s="81" t="s">
        <v>1115</v>
      </c>
      <c r="C654" s="82"/>
      <c r="D654" s="83" t="s">
        <v>1116</v>
      </c>
      <c r="E654" s="102">
        <v>1</v>
      </c>
      <c r="F654" s="103">
        <v>10874.68</v>
      </c>
      <c r="G654" s="104"/>
      <c r="H654" s="64"/>
    </row>
    <row r="655" spans="1:8" ht="13" x14ac:dyDescent="0.3">
      <c r="A655" s="98"/>
      <c r="B655" s="81" t="s">
        <v>1117</v>
      </c>
      <c r="C655" s="82"/>
      <c r="D655" s="83" t="s">
        <v>1118</v>
      </c>
      <c r="E655" s="102">
        <v>1</v>
      </c>
      <c r="F655" s="103">
        <v>131.63999999999999</v>
      </c>
      <c r="G655" s="104"/>
      <c r="H655" s="64"/>
    </row>
    <row r="656" spans="1:8" ht="13" x14ac:dyDescent="0.3">
      <c r="A656" s="98"/>
      <c r="B656" s="81" t="s">
        <v>1119</v>
      </c>
      <c r="C656" s="82"/>
      <c r="D656" s="83" t="s">
        <v>1120</v>
      </c>
      <c r="E656" s="102">
        <v>11</v>
      </c>
      <c r="F656" s="103">
        <v>2295.4800000000005</v>
      </c>
      <c r="G656" s="104"/>
      <c r="H656" s="64"/>
    </row>
    <row r="657" spans="1:8" ht="13" x14ac:dyDescent="0.3">
      <c r="A657" s="98"/>
      <c r="B657" s="81" t="s">
        <v>112</v>
      </c>
      <c r="C657" s="82"/>
      <c r="D657" s="101" t="s">
        <v>1121</v>
      </c>
      <c r="E657" s="102">
        <v>5</v>
      </c>
      <c r="F657" s="103">
        <v>3133.0000000000005</v>
      </c>
      <c r="G657" s="104"/>
      <c r="H657" s="64"/>
    </row>
    <row r="658" spans="1:8" ht="13" x14ac:dyDescent="0.3">
      <c r="A658" s="98"/>
      <c r="B658" s="81" t="s">
        <v>1122</v>
      </c>
      <c r="C658" s="82"/>
      <c r="D658" s="101" t="s">
        <v>1123</v>
      </c>
      <c r="E658" s="102">
        <v>4</v>
      </c>
      <c r="F658" s="103">
        <v>3473.21</v>
      </c>
      <c r="G658" s="104"/>
      <c r="H658" s="64"/>
    </row>
    <row r="659" spans="1:8" ht="13" x14ac:dyDescent="0.3">
      <c r="A659" s="98"/>
      <c r="B659" s="81" t="s">
        <v>130</v>
      </c>
      <c r="C659" s="82"/>
      <c r="D659" s="101" t="s">
        <v>1124</v>
      </c>
      <c r="E659" s="102">
        <v>2</v>
      </c>
      <c r="F659" s="103">
        <v>1032.1999999999998</v>
      </c>
      <c r="G659" s="104"/>
      <c r="H659" s="64"/>
    </row>
    <row r="660" spans="1:8" ht="13" x14ac:dyDescent="0.3">
      <c r="A660" s="98"/>
      <c r="B660" s="81" t="s">
        <v>139</v>
      </c>
      <c r="C660" s="82"/>
      <c r="D660" s="101" t="s">
        <v>1125</v>
      </c>
      <c r="E660" s="102">
        <v>1</v>
      </c>
      <c r="F660" s="103">
        <v>142.72999999999999</v>
      </c>
      <c r="G660" s="104"/>
      <c r="H660" s="64"/>
    </row>
    <row r="661" spans="1:8" ht="13" x14ac:dyDescent="0.3">
      <c r="A661" s="98"/>
      <c r="B661" s="81" t="s">
        <v>142</v>
      </c>
      <c r="C661" s="82"/>
      <c r="D661" s="101" t="s">
        <v>1126</v>
      </c>
      <c r="E661" s="102">
        <v>1</v>
      </c>
      <c r="F661" s="103">
        <v>1204.5999999999999</v>
      </c>
      <c r="G661" s="104"/>
      <c r="H661" s="64"/>
    </row>
    <row r="662" spans="1:8" ht="13" x14ac:dyDescent="0.3">
      <c r="A662" s="98"/>
      <c r="B662" s="81" t="s">
        <v>1127</v>
      </c>
      <c r="C662" s="82"/>
      <c r="D662" s="101" t="s">
        <v>1128</v>
      </c>
      <c r="E662" s="102">
        <v>2</v>
      </c>
      <c r="F662" s="103">
        <v>8835.34</v>
      </c>
      <c r="G662" s="104"/>
      <c r="H662" s="64"/>
    </row>
    <row r="663" spans="1:8" ht="13" x14ac:dyDescent="0.3">
      <c r="A663" s="98"/>
      <c r="B663" s="81" t="s">
        <v>1129</v>
      </c>
      <c r="C663" s="82"/>
      <c r="D663" s="101" t="s">
        <v>1130</v>
      </c>
      <c r="E663" s="102">
        <v>3</v>
      </c>
      <c r="F663" s="103">
        <v>5838.2199999999993</v>
      </c>
      <c r="G663" s="104"/>
      <c r="H663" s="64"/>
    </row>
    <row r="664" spans="1:8" ht="13" x14ac:dyDescent="0.3">
      <c r="A664" s="99"/>
      <c r="B664" s="81" t="s">
        <v>1131</v>
      </c>
      <c r="C664" s="82"/>
      <c r="D664" s="89" t="s">
        <v>1132</v>
      </c>
      <c r="E664" s="102">
        <v>1</v>
      </c>
      <c r="F664" s="103">
        <v>472.44</v>
      </c>
      <c r="G664" s="104"/>
      <c r="H664" s="64"/>
    </row>
    <row r="665" spans="1:8" ht="13" x14ac:dyDescent="0.3">
      <c r="A665" s="56" t="s">
        <v>1133</v>
      </c>
      <c r="B665" s="57"/>
      <c r="C665" s="57"/>
      <c r="D665" s="57"/>
      <c r="E665" s="100">
        <f>SUM(E666:E679)</f>
        <v>46</v>
      </c>
      <c r="F665" s="92">
        <f>SUM(F666:G679)</f>
        <v>136876.72</v>
      </c>
      <c r="G665" s="92"/>
      <c r="H665" s="64"/>
    </row>
    <row r="666" spans="1:8" ht="13" x14ac:dyDescent="0.3">
      <c r="A666" s="93">
        <v>5</v>
      </c>
      <c r="B666" s="81" t="s">
        <v>235</v>
      </c>
      <c r="C666" s="82"/>
      <c r="D666" s="83" t="s">
        <v>1134</v>
      </c>
      <c r="E666" s="102">
        <v>2</v>
      </c>
      <c r="F666" s="103">
        <v>10970.67</v>
      </c>
      <c r="G666" s="104"/>
      <c r="H666" s="64"/>
    </row>
    <row r="667" spans="1:8" ht="13" x14ac:dyDescent="0.3">
      <c r="A667" s="98"/>
      <c r="B667" s="81" t="s">
        <v>377</v>
      </c>
      <c r="C667" s="82"/>
      <c r="D667" s="83" t="s">
        <v>1135</v>
      </c>
      <c r="E667" s="102">
        <v>10</v>
      </c>
      <c r="F667" s="103">
        <v>8229.4499999999971</v>
      </c>
      <c r="G667" s="104"/>
      <c r="H667" s="64"/>
    </row>
    <row r="668" spans="1:8" ht="13" x14ac:dyDescent="0.3">
      <c r="A668" s="98"/>
      <c r="B668" s="81" t="s">
        <v>1136</v>
      </c>
      <c r="C668" s="82"/>
      <c r="D668" s="83" t="s">
        <v>1137</v>
      </c>
      <c r="E668" s="102">
        <v>1</v>
      </c>
      <c r="F668" s="103">
        <v>1036.3800000000001</v>
      </c>
      <c r="G668" s="104"/>
      <c r="H668" s="64"/>
    </row>
    <row r="669" spans="1:8" ht="13" x14ac:dyDescent="0.3">
      <c r="A669" s="98"/>
      <c r="B669" s="81" t="s">
        <v>386</v>
      </c>
      <c r="C669" s="82"/>
      <c r="D669" s="105" t="s">
        <v>387</v>
      </c>
      <c r="E669" s="102">
        <v>1</v>
      </c>
      <c r="F669" s="103">
        <v>15243.12</v>
      </c>
      <c r="G669" s="104"/>
      <c r="H669" s="64"/>
    </row>
    <row r="670" spans="1:8" ht="13" x14ac:dyDescent="0.3">
      <c r="A670" s="98"/>
      <c r="B670" s="81" t="s">
        <v>389</v>
      </c>
      <c r="C670" s="82"/>
      <c r="D670" s="105" t="s">
        <v>1138</v>
      </c>
      <c r="E670" s="102">
        <v>3</v>
      </c>
      <c r="F670" s="103">
        <v>17940.459999999995</v>
      </c>
      <c r="G670" s="104"/>
      <c r="H670" s="64"/>
    </row>
    <row r="671" spans="1:8" ht="13" x14ac:dyDescent="0.3">
      <c r="A671" s="98"/>
      <c r="B671" s="81" t="s">
        <v>440</v>
      </c>
      <c r="C671" s="82"/>
      <c r="D671" s="105" t="s">
        <v>1139</v>
      </c>
      <c r="E671" s="102">
        <v>9</v>
      </c>
      <c r="F671" s="103">
        <v>30597.290000000005</v>
      </c>
      <c r="G671" s="104"/>
      <c r="H671" s="64"/>
    </row>
    <row r="672" spans="1:8" ht="13" x14ac:dyDescent="0.3">
      <c r="A672" s="98"/>
      <c r="B672" s="81" t="s">
        <v>1140</v>
      </c>
      <c r="C672" s="82"/>
      <c r="D672" s="105" t="s">
        <v>1141</v>
      </c>
      <c r="E672" s="102">
        <v>1</v>
      </c>
      <c r="F672" s="103">
        <v>86.25</v>
      </c>
      <c r="G672" s="104"/>
      <c r="H672" s="64"/>
    </row>
    <row r="673" spans="1:8" ht="13" x14ac:dyDescent="0.3">
      <c r="A673" s="98"/>
      <c r="B673" s="81" t="s">
        <v>1142</v>
      </c>
      <c r="C673" s="82"/>
      <c r="D673" s="101" t="s">
        <v>1143</v>
      </c>
      <c r="E673" s="102">
        <v>2</v>
      </c>
      <c r="F673" s="103">
        <v>3733.85</v>
      </c>
      <c r="G673" s="104"/>
      <c r="H673" s="64"/>
    </row>
    <row r="674" spans="1:8" ht="13" x14ac:dyDescent="0.3">
      <c r="A674" s="98"/>
      <c r="B674" s="81" t="s">
        <v>1144</v>
      </c>
      <c r="C674" s="82"/>
      <c r="D674" s="89" t="s">
        <v>1145</v>
      </c>
      <c r="E674" s="102">
        <v>2</v>
      </c>
      <c r="F674" s="103">
        <v>2688.24</v>
      </c>
      <c r="G674" s="104"/>
      <c r="H674" s="64"/>
    </row>
    <row r="675" spans="1:8" ht="13" x14ac:dyDescent="0.3">
      <c r="A675" s="98"/>
      <c r="B675" s="81" t="s">
        <v>1146</v>
      </c>
      <c r="C675" s="82"/>
      <c r="D675" s="89" t="s">
        <v>1147</v>
      </c>
      <c r="E675" s="102">
        <v>1</v>
      </c>
      <c r="F675" s="103">
        <v>285.89999999999998</v>
      </c>
      <c r="G675" s="104"/>
      <c r="H675" s="64"/>
    </row>
    <row r="676" spans="1:8" ht="13" x14ac:dyDescent="0.3">
      <c r="A676" s="98"/>
      <c r="B676" s="81" t="s">
        <v>1148</v>
      </c>
      <c r="C676" s="82"/>
      <c r="D676" s="89" t="s">
        <v>1149</v>
      </c>
      <c r="E676" s="102">
        <v>1</v>
      </c>
      <c r="F676" s="103">
        <v>1359.98</v>
      </c>
      <c r="G676" s="104"/>
      <c r="H676" s="64"/>
    </row>
    <row r="677" spans="1:8" ht="13" x14ac:dyDescent="0.3">
      <c r="A677" s="98"/>
      <c r="B677" s="81" t="s">
        <v>492</v>
      </c>
      <c r="C677" s="82"/>
      <c r="D677" s="101" t="s">
        <v>1150</v>
      </c>
      <c r="E677" s="102">
        <v>6</v>
      </c>
      <c r="F677" s="103">
        <v>25013.360000000001</v>
      </c>
      <c r="G677" s="104"/>
      <c r="H677" s="64"/>
    </row>
    <row r="678" spans="1:8" ht="13" x14ac:dyDescent="0.3">
      <c r="A678" s="98"/>
      <c r="B678" s="81" t="s">
        <v>1151</v>
      </c>
      <c r="C678" s="82"/>
      <c r="D678" s="101" t="s">
        <v>1152</v>
      </c>
      <c r="E678" s="102">
        <v>2</v>
      </c>
      <c r="F678" s="103">
        <v>11470.32</v>
      </c>
      <c r="G678" s="104"/>
      <c r="H678" s="64"/>
    </row>
    <row r="679" spans="1:8" ht="13" x14ac:dyDescent="0.3">
      <c r="A679" s="99"/>
      <c r="B679" s="81" t="s">
        <v>1153</v>
      </c>
      <c r="C679" s="82"/>
      <c r="D679" s="83" t="s">
        <v>1154</v>
      </c>
      <c r="E679" s="102">
        <v>5</v>
      </c>
      <c r="F679" s="103">
        <v>8221.4499999999989</v>
      </c>
      <c r="G679" s="104"/>
      <c r="H679" s="64"/>
    </row>
    <row r="680" spans="1:8" ht="13" x14ac:dyDescent="0.3">
      <c r="A680" s="106" t="s">
        <v>1155</v>
      </c>
      <c r="B680" s="107"/>
      <c r="C680" s="107"/>
      <c r="D680" s="107"/>
      <c r="E680" s="100">
        <f>SUM(E681:E683)</f>
        <v>13</v>
      </c>
      <c r="F680" s="92">
        <f>SUM(F681:G683)</f>
        <v>93075.049999999988</v>
      </c>
      <c r="G680" s="92"/>
      <c r="H680" s="64"/>
    </row>
    <row r="681" spans="1:8" ht="13" x14ac:dyDescent="0.3">
      <c r="A681" s="108">
        <v>6</v>
      </c>
      <c r="B681" s="81" t="s">
        <v>513</v>
      </c>
      <c r="C681" s="82"/>
      <c r="D681" s="101" t="s">
        <v>1156</v>
      </c>
      <c r="E681" s="102">
        <v>10</v>
      </c>
      <c r="F681" s="109">
        <v>71560.649999999994</v>
      </c>
      <c r="G681" s="109"/>
      <c r="H681" s="64"/>
    </row>
    <row r="682" spans="1:8" ht="13" x14ac:dyDescent="0.3">
      <c r="A682" s="110"/>
      <c r="B682" s="81" t="s">
        <v>1157</v>
      </c>
      <c r="C682" s="82"/>
      <c r="D682" s="101" t="s">
        <v>1158</v>
      </c>
      <c r="E682" s="102">
        <v>1</v>
      </c>
      <c r="F682" s="109">
        <v>8630</v>
      </c>
      <c r="G682" s="109"/>
      <c r="H682" s="64"/>
    </row>
    <row r="683" spans="1:8" ht="13" x14ac:dyDescent="0.3">
      <c r="A683" s="111"/>
      <c r="B683" s="112" t="s">
        <v>1159</v>
      </c>
      <c r="C683" s="113"/>
      <c r="D683" s="101" t="s">
        <v>1160</v>
      </c>
      <c r="E683" s="102">
        <v>2</v>
      </c>
      <c r="F683" s="109">
        <v>12884.4</v>
      </c>
      <c r="G683" s="109"/>
      <c r="H683" s="64"/>
    </row>
    <row r="684" spans="1:8" ht="13" x14ac:dyDescent="0.3">
      <c r="A684" s="114" t="s">
        <v>1161</v>
      </c>
      <c r="B684" s="114"/>
      <c r="C684" s="114"/>
      <c r="D684" s="114"/>
      <c r="E684" s="91">
        <f>SUM(E685:E687)</f>
        <v>76</v>
      </c>
      <c r="F684" s="92">
        <f>SUM(F685:G687)</f>
        <v>970908.20999999961</v>
      </c>
      <c r="G684" s="92"/>
      <c r="H684" s="64"/>
    </row>
    <row r="685" spans="1:8" ht="13" x14ac:dyDescent="0.3">
      <c r="A685" s="108">
        <v>7</v>
      </c>
      <c r="B685" s="115" t="s">
        <v>1162</v>
      </c>
      <c r="C685" s="116"/>
      <c r="D685" s="117" t="s">
        <v>1163</v>
      </c>
      <c r="E685" s="118">
        <v>1</v>
      </c>
      <c r="F685" s="119">
        <v>2691.12</v>
      </c>
      <c r="G685" s="119"/>
      <c r="H685" s="64"/>
    </row>
    <row r="686" spans="1:8" ht="13" x14ac:dyDescent="0.3">
      <c r="A686" s="110"/>
      <c r="B686" s="115" t="s">
        <v>1164</v>
      </c>
      <c r="C686" s="116"/>
      <c r="D686" s="117" t="s">
        <v>1165</v>
      </c>
      <c r="E686" s="118">
        <v>1</v>
      </c>
      <c r="F686" s="119">
        <v>51.17</v>
      </c>
      <c r="G686" s="119"/>
      <c r="H686" s="64"/>
    </row>
    <row r="687" spans="1:8" ht="13" x14ac:dyDescent="0.3">
      <c r="A687" s="111"/>
      <c r="B687" s="81" t="s">
        <v>1166</v>
      </c>
      <c r="C687" s="82"/>
      <c r="D687" s="83" t="s">
        <v>1167</v>
      </c>
      <c r="E687" s="118">
        <v>74</v>
      </c>
      <c r="F687" s="119">
        <v>968165.91999999958</v>
      </c>
      <c r="G687" s="119"/>
      <c r="H687" s="64"/>
    </row>
    <row r="688" spans="1:8" ht="13" x14ac:dyDescent="0.3">
      <c r="A688" s="56" t="s">
        <v>580</v>
      </c>
      <c r="B688" s="57"/>
      <c r="C688" s="57"/>
      <c r="D688" s="57"/>
      <c r="E688" s="91">
        <f>SUM(E689:E701)</f>
        <v>119</v>
      </c>
      <c r="F688" s="92">
        <f>SUM(F689:G701)</f>
        <v>97564.410000000018</v>
      </c>
      <c r="G688" s="92"/>
      <c r="H688" s="64"/>
    </row>
    <row r="689" spans="1:8" ht="13" x14ac:dyDescent="0.3">
      <c r="A689" s="108">
        <v>8</v>
      </c>
      <c r="B689" s="81" t="s">
        <v>1168</v>
      </c>
      <c r="C689" s="82"/>
      <c r="D689" s="83" t="s">
        <v>1169</v>
      </c>
      <c r="E689" s="102">
        <v>4</v>
      </c>
      <c r="F689" s="119">
        <v>17004.180000000004</v>
      </c>
      <c r="G689" s="119"/>
      <c r="H689" s="64"/>
    </row>
    <row r="690" spans="1:8" ht="13" x14ac:dyDescent="0.3">
      <c r="A690" s="110"/>
      <c r="B690" s="81" t="s">
        <v>1170</v>
      </c>
      <c r="C690" s="82"/>
      <c r="D690" s="83" t="s">
        <v>1171</v>
      </c>
      <c r="E690" s="102">
        <v>2</v>
      </c>
      <c r="F690" s="119">
        <v>1644.7200000000003</v>
      </c>
      <c r="G690" s="119"/>
      <c r="H690" s="64"/>
    </row>
    <row r="691" spans="1:8" ht="13" x14ac:dyDescent="0.3">
      <c r="A691" s="110"/>
      <c r="B691" s="81" t="s">
        <v>610</v>
      </c>
      <c r="C691" s="82"/>
      <c r="D691" s="83" t="s">
        <v>1172</v>
      </c>
      <c r="E691" s="102">
        <v>28</v>
      </c>
      <c r="F691" s="119">
        <v>9887.5600000000104</v>
      </c>
      <c r="G691" s="119"/>
      <c r="H691" s="64"/>
    </row>
    <row r="692" spans="1:8" ht="13" x14ac:dyDescent="0.3">
      <c r="A692" s="110"/>
      <c r="B692" s="81" t="s">
        <v>1173</v>
      </c>
      <c r="C692" s="82"/>
      <c r="D692" s="83" t="s">
        <v>1174</v>
      </c>
      <c r="E692" s="102">
        <v>1</v>
      </c>
      <c r="F692" s="119">
        <v>244.35000000000002</v>
      </c>
      <c r="G692" s="119"/>
      <c r="H692" s="64"/>
    </row>
    <row r="693" spans="1:8" ht="13" x14ac:dyDescent="0.3">
      <c r="A693" s="110"/>
      <c r="B693" s="81" t="s">
        <v>613</v>
      </c>
      <c r="C693" s="82"/>
      <c r="D693" s="83" t="s">
        <v>1175</v>
      </c>
      <c r="E693" s="102">
        <v>1</v>
      </c>
      <c r="F693" s="119">
        <v>542.34</v>
      </c>
      <c r="G693" s="119"/>
      <c r="H693" s="64"/>
    </row>
    <row r="694" spans="1:8" ht="13" x14ac:dyDescent="0.3">
      <c r="A694" s="110"/>
      <c r="B694" s="81" t="s">
        <v>1176</v>
      </c>
      <c r="C694" s="82"/>
      <c r="D694" s="83" t="s">
        <v>1177</v>
      </c>
      <c r="E694" s="102">
        <v>13</v>
      </c>
      <c r="F694" s="119">
        <v>4168.2000000000035</v>
      </c>
      <c r="G694" s="119"/>
      <c r="H694" s="64"/>
    </row>
    <row r="695" spans="1:8" ht="13" x14ac:dyDescent="0.3">
      <c r="A695" s="110"/>
      <c r="B695" s="81" t="s">
        <v>1178</v>
      </c>
      <c r="C695" s="82"/>
      <c r="D695" s="83" t="s">
        <v>1179</v>
      </c>
      <c r="E695" s="102">
        <v>3</v>
      </c>
      <c r="F695" s="119">
        <v>661.91999999999985</v>
      </c>
      <c r="G695" s="119"/>
      <c r="H695" s="64"/>
    </row>
    <row r="696" spans="1:8" ht="13" x14ac:dyDescent="0.3">
      <c r="A696" s="110"/>
      <c r="B696" s="81" t="s">
        <v>1180</v>
      </c>
      <c r="C696" s="82"/>
      <c r="D696" s="83" t="s">
        <v>1181</v>
      </c>
      <c r="E696" s="102">
        <v>2</v>
      </c>
      <c r="F696" s="119">
        <v>129.84</v>
      </c>
      <c r="G696" s="119"/>
      <c r="H696" s="64"/>
    </row>
    <row r="697" spans="1:8" ht="13" x14ac:dyDescent="0.3">
      <c r="A697" s="110"/>
      <c r="B697" s="81" t="s">
        <v>1182</v>
      </c>
      <c r="C697" s="82"/>
      <c r="D697" s="101" t="s">
        <v>1183</v>
      </c>
      <c r="E697" s="102">
        <v>3</v>
      </c>
      <c r="F697" s="119">
        <v>1810.3200000000002</v>
      </c>
      <c r="G697" s="119"/>
      <c r="H697" s="64"/>
    </row>
    <row r="698" spans="1:8" ht="13" x14ac:dyDescent="0.3">
      <c r="A698" s="110"/>
      <c r="B698" s="81" t="s">
        <v>1184</v>
      </c>
      <c r="C698" s="82"/>
      <c r="D698" s="120" t="s">
        <v>1185</v>
      </c>
      <c r="E698" s="102">
        <v>2</v>
      </c>
      <c r="F698" s="119">
        <v>5103.96</v>
      </c>
      <c r="G698" s="119"/>
      <c r="H698" s="64"/>
    </row>
    <row r="699" spans="1:8" ht="13" x14ac:dyDescent="0.3">
      <c r="A699" s="110"/>
      <c r="B699" s="81" t="s">
        <v>634</v>
      </c>
      <c r="C699" s="82"/>
      <c r="D699" s="83" t="s">
        <v>1186</v>
      </c>
      <c r="E699" s="102">
        <v>52</v>
      </c>
      <c r="F699" s="119">
        <v>31677.520000000008</v>
      </c>
      <c r="G699" s="119"/>
      <c r="H699" s="64"/>
    </row>
    <row r="700" spans="1:8" ht="13" x14ac:dyDescent="0.3">
      <c r="A700" s="110"/>
      <c r="B700" s="81" t="s">
        <v>1187</v>
      </c>
      <c r="C700" s="82"/>
      <c r="D700" s="101" t="s">
        <v>1188</v>
      </c>
      <c r="E700" s="102">
        <v>6</v>
      </c>
      <c r="F700" s="119">
        <v>24462.279999999995</v>
      </c>
      <c r="G700" s="119"/>
      <c r="H700" s="64"/>
    </row>
    <row r="701" spans="1:8" ht="13" x14ac:dyDescent="0.3">
      <c r="A701" s="111"/>
      <c r="B701" s="81" t="s">
        <v>1189</v>
      </c>
      <c r="C701" s="82"/>
      <c r="D701" s="101" t="s">
        <v>1190</v>
      </c>
      <c r="E701" s="102">
        <v>2</v>
      </c>
      <c r="F701" s="119">
        <v>227.22000000000003</v>
      </c>
      <c r="G701" s="119"/>
      <c r="H701" s="64"/>
    </row>
    <row r="702" spans="1:8" ht="13" x14ac:dyDescent="0.3">
      <c r="A702" s="106" t="s">
        <v>643</v>
      </c>
      <c r="B702" s="107"/>
      <c r="C702" s="107"/>
      <c r="D702" s="107"/>
      <c r="E702" s="100">
        <f>SUM(E703:E705)</f>
        <v>4</v>
      </c>
      <c r="F702" s="92">
        <f>SUM(F703:G705)</f>
        <v>14952.78</v>
      </c>
      <c r="G702" s="92"/>
      <c r="H702" s="64"/>
    </row>
    <row r="703" spans="1:8" ht="13" x14ac:dyDescent="0.3">
      <c r="A703" s="108">
        <v>9</v>
      </c>
      <c r="B703" s="81" t="s">
        <v>1191</v>
      </c>
      <c r="C703" s="82"/>
      <c r="D703" s="101" t="s">
        <v>1192</v>
      </c>
      <c r="E703" s="102">
        <v>1</v>
      </c>
      <c r="F703" s="119">
        <v>4509.84</v>
      </c>
      <c r="G703" s="119"/>
      <c r="H703" s="64"/>
    </row>
    <row r="704" spans="1:8" ht="13" x14ac:dyDescent="0.3">
      <c r="A704" s="110"/>
      <c r="B704" s="81" t="s">
        <v>1193</v>
      </c>
      <c r="C704" s="82"/>
      <c r="D704" s="101" t="s">
        <v>1194</v>
      </c>
      <c r="E704" s="102">
        <v>1</v>
      </c>
      <c r="F704" s="119">
        <v>9850.5</v>
      </c>
      <c r="G704" s="119"/>
      <c r="H704" s="64"/>
    </row>
    <row r="705" spans="1:8" ht="13" x14ac:dyDescent="0.3">
      <c r="A705" s="111"/>
      <c r="B705" s="81" t="s">
        <v>1195</v>
      </c>
      <c r="C705" s="82"/>
      <c r="D705" s="101" t="s">
        <v>1196</v>
      </c>
      <c r="E705" s="102">
        <v>2</v>
      </c>
      <c r="F705" s="119">
        <v>592.44000000000005</v>
      </c>
      <c r="G705" s="119"/>
      <c r="H705" s="64"/>
    </row>
    <row r="706" spans="1:8" ht="13" x14ac:dyDescent="0.3">
      <c r="A706" s="106" t="s">
        <v>692</v>
      </c>
      <c r="B706" s="107"/>
      <c r="C706" s="107"/>
      <c r="D706" s="107"/>
      <c r="E706" s="100">
        <f>SUM(E707:E711)</f>
        <v>68</v>
      </c>
      <c r="F706" s="92">
        <f>SUM(F707:G711)</f>
        <v>90323.000000000015</v>
      </c>
      <c r="G706" s="92"/>
      <c r="H706" s="64"/>
    </row>
    <row r="707" spans="1:8" ht="13" x14ac:dyDescent="0.3">
      <c r="A707" s="108">
        <v>10</v>
      </c>
      <c r="B707" s="81" t="s">
        <v>1197</v>
      </c>
      <c r="C707" s="82"/>
      <c r="D707" s="88" t="s">
        <v>1198</v>
      </c>
      <c r="E707" s="102">
        <v>6</v>
      </c>
      <c r="F707" s="119">
        <v>13248.8</v>
      </c>
      <c r="G707" s="119"/>
      <c r="H707" s="64"/>
    </row>
    <row r="708" spans="1:8" ht="13" x14ac:dyDescent="0.3">
      <c r="A708" s="110"/>
      <c r="B708" s="81" t="s">
        <v>1199</v>
      </c>
      <c r="C708" s="82"/>
      <c r="D708" s="88" t="s">
        <v>1200</v>
      </c>
      <c r="E708" s="102">
        <v>1</v>
      </c>
      <c r="F708" s="119">
        <v>456.68</v>
      </c>
      <c r="G708" s="119"/>
      <c r="H708" s="64"/>
    </row>
    <row r="709" spans="1:8" ht="13" x14ac:dyDescent="0.3">
      <c r="A709" s="110"/>
      <c r="B709" s="81" t="s">
        <v>1201</v>
      </c>
      <c r="C709" s="82"/>
      <c r="D709" s="83" t="s">
        <v>1202</v>
      </c>
      <c r="E709" s="102">
        <v>9</v>
      </c>
      <c r="F709" s="119">
        <v>51390.10000000002</v>
      </c>
      <c r="G709" s="119"/>
      <c r="H709" s="64"/>
    </row>
    <row r="710" spans="1:8" ht="13" x14ac:dyDescent="0.3">
      <c r="A710" s="110"/>
      <c r="B710" s="81" t="s">
        <v>1203</v>
      </c>
      <c r="C710" s="82"/>
      <c r="D710" s="105" t="s">
        <v>1204</v>
      </c>
      <c r="E710" s="102">
        <v>51</v>
      </c>
      <c r="F710" s="119">
        <v>24956.499999999996</v>
      </c>
      <c r="G710" s="119"/>
      <c r="H710" s="64"/>
    </row>
    <row r="711" spans="1:8" ht="13" x14ac:dyDescent="0.3">
      <c r="A711" s="111"/>
      <c r="B711" s="81" t="s">
        <v>1205</v>
      </c>
      <c r="C711" s="82"/>
      <c r="D711" s="105" t="s">
        <v>1206</v>
      </c>
      <c r="E711" s="102">
        <v>1</v>
      </c>
      <c r="F711" s="119">
        <v>270.92</v>
      </c>
      <c r="G711" s="119"/>
      <c r="H711" s="64"/>
    </row>
    <row r="712" spans="1:8" ht="13" x14ac:dyDescent="0.3">
      <c r="A712" s="114" t="s">
        <v>1207</v>
      </c>
      <c r="B712" s="114"/>
      <c r="C712" s="114"/>
      <c r="D712" s="114"/>
      <c r="E712" s="91">
        <f>SUM(E713:E724)</f>
        <v>25</v>
      </c>
      <c r="F712" s="92">
        <f>SUM(F713:G724)</f>
        <v>96986.60000000002</v>
      </c>
      <c r="G712" s="92"/>
      <c r="H712" s="64"/>
    </row>
    <row r="713" spans="1:8" ht="13" x14ac:dyDescent="0.3">
      <c r="A713" s="108">
        <v>11</v>
      </c>
      <c r="B713" s="81" t="s">
        <v>1208</v>
      </c>
      <c r="C713" s="82"/>
      <c r="D713" s="101" t="s">
        <v>1209</v>
      </c>
      <c r="E713" s="121">
        <v>2</v>
      </c>
      <c r="F713" s="103">
        <v>14023.75</v>
      </c>
      <c r="G713" s="104"/>
      <c r="H713" s="64"/>
    </row>
    <row r="714" spans="1:8" ht="13" x14ac:dyDescent="0.3">
      <c r="A714" s="110"/>
      <c r="B714" s="81" t="s">
        <v>1210</v>
      </c>
      <c r="C714" s="82"/>
      <c r="D714" s="101" t="s">
        <v>1211</v>
      </c>
      <c r="E714" s="121">
        <v>2</v>
      </c>
      <c r="F714" s="103">
        <v>207.81</v>
      </c>
      <c r="G714" s="104"/>
      <c r="H714" s="64"/>
    </row>
    <row r="715" spans="1:8" ht="13" x14ac:dyDescent="0.3">
      <c r="A715" s="110"/>
      <c r="B715" s="81" t="s">
        <v>1212</v>
      </c>
      <c r="C715" s="82"/>
      <c r="D715" s="101" t="s">
        <v>1213</v>
      </c>
      <c r="E715" s="121">
        <v>1</v>
      </c>
      <c r="F715" s="103">
        <v>1378.13</v>
      </c>
      <c r="G715" s="104"/>
      <c r="H715" s="64"/>
    </row>
    <row r="716" spans="1:8" ht="13" x14ac:dyDescent="0.3">
      <c r="A716" s="110"/>
      <c r="B716" s="81" t="s">
        <v>1214</v>
      </c>
      <c r="C716" s="82"/>
      <c r="D716" s="101" t="s">
        <v>1215</v>
      </c>
      <c r="E716" s="121">
        <v>4</v>
      </c>
      <c r="F716" s="103">
        <v>28301.710000000003</v>
      </c>
      <c r="G716" s="104"/>
      <c r="H716" s="64"/>
    </row>
    <row r="717" spans="1:8" ht="13" x14ac:dyDescent="0.3">
      <c r="A717" s="110"/>
      <c r="B717" s="81" t="s">
        <v>746</v>
      </c>
      <c r="C717" s="82"/>
      <c r="D717" s="101" t="s">
        <v>1216</v>
      </c>
      <c r="E717" s="121">
        <v>4</v>
      </c>
      <c r="F717" s="103">
        <v>13537.220000000001</v>
      </c>
      <c r="G717" s="104"/>
      <c r="H717" s="64"/>
    </row>
    <row r="718" spans="1:8" ht="13" x14ac:dyDescent="0.3">
      <c r="A718" s="110"/>
      <c r="B718" s="81" t="s">
        <v>749</v>
      </c>
      <c r="C718" s="82"/>
      <c r="D718" s="101" t="s">
        <v>1217</v>
      </c>
      <c r="E718" s="121">
        <v>1</v>
      </c>
      <c r="F718" s="103">
        <v>11179.7</v>
      </c>
      <c r="G718" s="104"/>
      <c r="H718" s="64"/>
    </row>
    <row r="719" spans="1:8" ht="13" x14ac:dyDescent="0.3">
      <c r="A719" s="110"/>
      <c r="B719" s="81" t="s">
        <v>758</v>
      </c>
      <c r="C719" s="82"/>
      <c r="D719" s="83" t="s">
        <v>1218</v>
      </c>
      <c r="E719" s="121">
        <v>4</v>
      </c>
      <c r="F719" s="103">
        <v>6037.6599999999989</v>
      </c>
      <c r="G719" s="104"/>
      <c r="H719" s="64"/>
    </row>
    <row r="720" spans="1:8" ht="13" x14ac:dyDescent="0.3">
      <c r="A720" s="110"/>
      <c r="B720" s="81" t="s">
        <v>1219</v>
      </c>
      <c r="C720" s="82"/>
      <c r="D720" s="105" t="s">
        <v>1220</v>
      </c>
      <c r="E720" s="121">
        <v>1</v>
      </c>
      <c r="F720" s="103">
        <v>1684.72</v>
      </c>
      <c r="G720" s="104"/>
      <c r="H720" s="64"/>
    </row>
    <row r="721" spans="1:8" ht="13" x14ac:dyDescent="0.3">
      <c r="A721" s="110"/>
      <c r="B721" s="81" t="s">
        <v>776</v>
      </c>
      <c r="C721" s="82"/>
      <c r="D721" s="105" t="s">
        <v>1221</v>
      </c>
      <c r="E721" s="121">
        <v>1</v>
      </c>
      <c r="F721" s="103">
        <v>96.83</v>
      </c>
      <c r="G721" s="104"/>
      <c r="H721" s="64"/>
    </row>
    <row r="722" spans="1:8" ht="13" x14ac:dyDescent="0.3">
      <c r="A722" s="110"/>
      <c r="B722" s="81" t="s">
        <v>1222</v>
      </c>
      <c r="C722" s="82"/>
      <c r="D722" s="105" t="s">
        <v>1223</v>
      </c>
      <c r="E722" s="121">
        <v>2</v>
      </c>
      <c r="F722" s="103">
        <v>3523.88</v>
      </c>
      <c r="G722" s="104"/>
      <c r="H722" s="64"/>
    </row>
    <row r="723" spans="1:8" ht="13" x14ac:dyDescent="0.3">
      <c r="A723" s="110"/>
      <c r="B723" s="81" t="s">
        <v>1224</v>
      </c>
      <c r="C723" s="82"/>
      <c r="D723" s="105" t="s">
        <v>1225</v>
      </c>
      <c r="E723" s="121">
        <v>1</v>
      </c>
      <c r="F723" s="103">
        <v>121.5</v>
      </c>
      <c r="G723" s="104"/>
      <c r="H723" s="64"/>
    </row>
    <row r="724" spans="1:8" ht="13" x14ac:dyDescent="0.3">
      <c r="A724" s="111"/>
      <c r="B724" s="112" t="s">
        <v>1226</v>
      </c>
      <c r="C724" s="113"/>
      <c r="D724" s="83" t="s">
        <v>1227</v>
      </c>
      <c r="E724" s="121">
        <v>2</v>
      </c>
      <c r="F724" s="103">
        <v>16893.689999999999</v>
      </c>
      <c r="G724" s="104"/>
      <c r="H724" s="64"/>
    </row>
    <row r="725" spans="1:8" ht="13" x14ac:dyDescent="0.3">
      <c r="A725" s="122" t="s">
        <v>1228</v>
      </c>
      <c r="B725" s="123"/>
      <c r="C725" s="124"/>
      <c r="D725" s="124"/>
      <c r="E725" s="100">
        <f>SUM(E726:E727)</f>
        <v>3</v>
      </c>
      <c r="F725" s="78">
        <f>SUM(F726:G727)</f>
        <v>544.54</v>
      </c>
      <c r="G725" s="79"/>
      <c r="H725" s="64"/>
    </row>
    <row r="726" spans="1:8" ht="13" x14ac:dyDescent="0.3">
      <c r="A726" s="108">
        <v>12</v>
      </c>
      <c r="B726" s="125" t="s">
        <v>1229</v>
      </c>
      <c r="C726" s="125"/>
      <c r="D726" s="101" t="s">
        <v>1230</v>
      </c>
      <c r="E726" s="102">
        <v>1</v>
      </c>
      <c r="F726" s="119">
        <v>456.68</v>
      </c>
      <c r="G726" s="109"/>
      <c r="H726" s="64"/>
    </row>
    <row r="727" spans="1:8" ht="13" x14ac:dyDescent="0.3">
      <c r="A727" s="111"/>
      <c r="B727" s="81" t="s">
        <v>1231</v>
      </c>
      <c r="C727" s="82"/>
      <c r="D727" s="101" t="s">
        <v>1232</v>
      </c>
      <c r="E727" s="102">
        <v>2</v>
      </c>
      <c r="F727" s="119">
        <v>87.86</v>
      </c>
      <c r="G727" s="109"/>
      <c r="H727" s="64"/>
    </row>
    <row r="728" spans="1:8" ht="13" x14ac:dyDescent="0.3">
      <c r="A728" s="122" t="s">
        <v>785</v>
      </c>
      <c r="B728" s="123"/>
      <c r="C728" s="124"/>
      <c r="D728" s="124"/>
      <c r="E728" s="100">
        <f>SUM(E729:E740)</f>
        <v>38</v>
      </c>
      <c r="F728" s="78">
        <f>SUM(F729:G740)</f>
        <v>132213.92999999993</v>
      </c>
      <c r="G728" s="79"/>
      <c r="H728" s="64"/>
    </row>
    <row r="729" spans="1:8" ht="13" x14ac:dyDescent="0.3">
      <c r="A729" s="108">
        <v>13</v>
      </c>
      <c r="B729" s="81" t="s">
        <v>1233</v>
      </c>
      <c r="C729" s="82"/>
      <c r="D729" s="105" t="s">
        <v>1234</v>
      </c>
      <c r="E729" s="102">
        <v>1</v>
      </c>
      <c r="F729" s="103">
        <v>487.2</v>
      </c>
      <c r="G729" s="104"/>
      <c r="H729" s="64"/>
    </row>
    <row r="730" spans="1:8" ht="13" x14ac:dyDescent="0.3">
      <c r="A730" s="110"/>
      <c r="B730" s="81" t="s">
        <v>1235</v>
      </c>
      <c r="C730" s="82"/>
      <c r="D730" s="105" t="s">
        <v>1236</v>
      </c>
      <c r="E730" s="102">
        <v>1</v>
      </c>
      <c r="F730" s="103">
        <v>428.22</v>
      </c>
      <c r="G730" s="104"/>
      <c r="H730" s="64"/>
    </row>
    <row r="731" spans="1:8" ht="13" x14ac:dyDescent="0.3">
      <c r="A731" s="110"/>
      <c r="B731" s="81" t="s">
        <v>1237</v>
      </c>
      <c r="C731" s="82"/>
      <c r="D731" s="83" t="s">
        <v>1238</v>
      </c>
      <c r="E731" s="102">
        <v>2</v>
      </c>
      <c r="F731" s="103">
        <v>10997.609999999999</v>
      </c>
      <c r="G731" s="104"/>
      <c r="H731" s="64"/>
    </row>
    <row r="732" spans="1:8" ht="13" x14ac:dyDescent="0.3">
      <c r="A732" s="110"/>
      <c r="B732" s="81" t="s">
        <v>1239</v>
      </c>
      <c r="C732" s="82"/>
      <c r="D732" s="83" t="s">
        <v>1240</v>
      </c>
      <c r="E732" s="102">
        <v>2</v>
      </c>
      <c r="F732" s="103">
        <v>339.04999999999995</v>
      </c>
      <c r="G732" s="104"/>
      <c r="H732" s="64"/>
    </row>
    <row r="733" spans="1:8" ht="13" x14ac:dyDescent="0.3">
      <c r="A733" s="110"/>
      <c r="B733" s="81" t="s">
        <v>1241</v>
      </c>
      <c r="C733" s="82"/>
      <c r="D733" s="83" t="s">
        <v>1242</v>
      </c>
      <c r="E733" s="102">
        <v>1</v>
      </c>
      <c r="F733" s="103">
        <v>246.52</v>
      </c>
      <c r="G733" s="104"/>
      <c r="H733" s="64"/>
    </row>
    <row r="734" spans="1:8" ht="13" x14ac:dyDescent="0.3">
      <c r="A734" s="110"/>
      <c r="B734" s="81" t="s">
        <v>1243</v>
      </c>
      <c r="C734" s="82"/>
      <c r="D734" s="83" t="s">
        <v>1244</v>
      </c>
      <c r="E734" s="102">
        <v>11</v>
      </c>
      <c r="F734" s="103">
        <v>101781.05999999995</v>
      </c>
      <c r="G734" s="104"/>
      <c r="H734" s="64"/>
    </row>
    <row r="735" spans="1:8" ht="13" x14ac:dyDescent="0.3">
      <c r="A735" s="110"/>
      <c r="B735" s="81" t="s">
        <v>1245</v>
      </c>
      <c r="C735" s="82"/>
      <c r="D735" s="83" t="s">
        <v>1246</v>
      </c>
      <c r="E735" s="102">
        <v>1</v>
      </c>
      <c r="F735" s="103">
        <v>9541.42</v>
      </c>
      <c r="G735" s="104"/>
      <c r="H735" s="64"/>
    </row>
    <row r="736" spans="1:8" ht="13" x14ac:dyDescent="0.3">
      <c r="A736" s="110"/>
      <c r="B736" s="81" t="s">
        <v>1247</v>
      </c>
      <c r="C736" s="82"/>
      <c r="D736" s="83" t="s">
        <v>1248</v>
      </c>
      <c r="E736" s="102">
        <v>1</v>
      </c>
      <c r="F736" s="103">
        <v>4742.8999999999996</v>
      </c>
      <c r="G736" s="104"/>
      <c r="H736" s="64"/>
    </row>
    <row r="737" spans="1:8" ht="13" x14ac:dyDescent="0.3">
      <c r="A737" s="110"/>
      <c r="B737" s="81" t="s">
        <v>791</v>
      </c>
      <c r="C737" s="82"/>
      <c r="D737" s="83" t="s">
        <v>1249</v>
      </c>
      <c r="E737" s="102">
        <v>13</v>
      </c>
      <c r="F737" s="103">
        <v>2374.9700000000003</v>
      </c>
      <c r="G737" s="104"/>
      <c r="H737" s="64"/>
    </row>
    <row r="738" spans="1:8" ht="13" x14ac:dyDescent="0.3">
      <c r="A738" s="110"/>
      <c r="B738" s="81" t="s">
        <v>1250</v>
      </c>
      <c r="C738" s="82"/>
      <c r="D738" s="83" t="s">
        <v>1251</v>
      </c>
      <c r="E738" s="102">
        <v>3</v>
      </c>
      <c r="F738" s="103">
        <v>508.11000000000007</v>
      </c>
      <c r="G738" s="104"/>
      <c r="H738" s="64"/>
    </row>
    <row r="739" spans="1:8" ht="13" x14ac:dyDescent="0.3">
      <c r="A739" s="110"/>
      <c r="B739" s="81" t="s">
        <v>1252</v>
      </c>
      <c r="C739" s="82"/>
      <c r="D739" s="83" t="s">
        <v>1253</v>
      </c>
      <c r="E739" s="102">
        <v>1</v>
      </c>
      <c r="F739" s="103">
        <v>493.04</v>
      </c>
      <c r="G739" s="104"/>
      <c r="H739" s="64"/>
    </row>
    <row r="740" spans="1:8" ht="13" x14ac:dyDescent="0.3">
      <c r="A740" s="111"/>
      <c r="B740" s="81" t="s">
        <v>1254</v>
      </c>
      <c r="C740" s="82"/>
      <c r="D740" s="83" t="s">
        <v>1255</v>
      </c>
      <c r="E740" s="102">
        <v>1</v>
      </c>
      <c r="F740" s="103">
        <v>273.83</v>
      </c>
      <c r="G740" s="104"/>
      <c r="H740" s="64"/>
    </row>
    <row r="741" spans="1:8" ht="13" x14ac:dyDescent="0.3">
      <c r="A741" s="114" t="s">
        <v>797</v>
      </c>
      <c r="B741" s="114"/>
      <c r="C741" s="114"/>
      <c r="D741" s="114"/>
      <c r="E741" s="91">
        <f>SUM(E742:E757)</f>
        <v>239</v>
      </c>
      <c r="F741" s="78">
        <f>SUM(F742:G757)</f>
        <v>274851.06999999977</v>
      </c>
      <c r="G741" s="79"/>
      <c r="H741" s="64"/>
    </row>
    <row r="742" spans="1:8" ht="13" x14ac:dyDescent="0.3">
      <c r="A742" s="108">
        <v>14</v>
      </c>
      <c r="B742" s="81" t="s">
        <v>1256</v>
      </c>
      <c r="C742" s="82"/>
      <c r="D742" s="83" t="s">
        <v>1257</v>
      </c>
      <c r="E742" s="121">
        <v>1</v>
      </c>
      <c r="F742" s="103">
        <v>3592.0599999999995</v>
      </c>
      <c r="G742" s="104"/>
      <c r="H742" s="64"/>
    </row>
    <row r="743" spans="1:8" ht="13" x14ac:dyDescent="0.3">
      <c r="A743" s="110"/>
      <c r="B743" s="81" t="s">
        <v>1258</v>
      </c>
      <c r="C743" s="82"/>
      <c r="D743" s="83" t="s">
        <v>1259</v>
      </c>
      <c r="E743" s="121">
        <v>1</v>
      </c>
      <c r="F743" s="103">
        <v>2379.12</v>
      </c>
      <c r="G743" s="104"/>
      <c r="H743" s="64"/>
    </row>
    <row r="744" spans="1:8" ht="13" x14ac:dyDescent="0.3">
      <c r="A744" s="110"/>
      <c r="B744" s="81" t="s">
        <v>1260</v>
      </c>
      <c r="C744" s="82"/>
      <c r="D744" s="83" t="s">
        <v>1261</v>
      </c>
      <c r="E744" s="121">
        <v>1</v>
      </c>
      <c r="F744" s="103">
        <v>938.52000000000021</v>
      </c>
      <c r="G744" s="104"/>
      <c r="H744" s="64"/>
    </row>
    <row r="745" spans="1:8" ht="13" x14ac:dyDescent="0.3">
      <c r="A745" s="110"/>
      <c r="B745" s="81" t="s">
        <v>1262</v>
      </c>
      <c r="C745" s="82"/>
      <c r="D745" s="83" t="s">
        <v>1263</v>
      </c>
      <c r="E745" s="121">
        <v>2</v>
      </c>
      <c r="F745" s="103">
        <v>3706.56</v>
      </c>
      <c r="G745" s="104"/>
      <c r="H745" s="64"/>
    </row>
    <row r="746" spans="1:8" ht="13" x14ac:dyDescent="0.3">
      <c r="A746" s="110"/>
      <c r="B746" s="81" t="s">
        <v>851</v>
      </c>
      <c r="C746" s="82"/>
      <c r="D746" s="83" t="s">
        <v>1264</v>
      </c>
      <c r="E746" s="121">
        <v>1</v>
      </c>
      <c r="F746" s="103">
        <v>205.77000000000004</v>
      </c>
      <c r="G746" s="104"/>
      <c r="H746" s="64"/>
    </row>
    <row r="747" spans="1:8" ht="13" x14ac:dyDescent="0.3">
      <c r="A747" s="110"/>
      <c r="B747" s="81" t="s">
        <v>1265</v>
      </c>
      <c r="C747" s="82"/>
      <c r="D747" s="83" t="s">
        <v>1266</v>
      </c>
      <c r="E747" s="121">
        <v>3</v>
      </c>
      <c r="F747" s="103">
        <v>3056.3399999999992</v>
      </c>
      <c r="G747" s="104"/>
      <c r="H747" s="64"/>
    </row>
    <row r="748" spans="1:8" ht="13" x14ac:dyDescent="0.3">
      <c r="A748" s="110"/>
      <c r="B748" s="81" t="s">
        <v>1267</v>
      </c>
      <c r="C748" s="82"/>
      <c r="D748" s="83" t="s">
        <v>1268</v>
      </c>
      <c r="E748" s="121">
        <v>2</v>
      </c>
      <c r="F748" s="103">
        <v>1499.4</v>
      </c>
      <c r="G748" s="104"/>
      <c r="H748" s="64"/>
    </row>
    <row r="749" spans="1:8" ht="13" x14ac:dyDescent="0.3">
      <c r="A749" s="110"/>
      <c r="B749" s="81" t="s">
        <v>820</v>
      </c>
      <c r="C749" s="82"/>
      <c r="D749" s="83" t="s">
        <v>1269</v>
      </c>
      <c r="E749" s="121">
        <v>174</v>
      </c>
      <c r="F749" s="103">
        <v>193725.1599999998</v>
      </c>
      <c r="G749" s="104"/>
      <c r="H749" s="64"/>
    </row>
    <row r="750" spans="1:8" ht="13" x14ac:dyDescent="0.3">
      <c r="A750" s="110"/>
      <c r="B750" s="81" t="s">
        <v>1270</v>
      </c>
      <c r="C750" s="82"/>
      <c r="D750" s="101" t="s">
        <v>1271</v>
      </c>
      <c r="E750" s="121">
        <v>5</v>
      </c>
      <c r="F750" s="103">
        <v>1888.0100000000002</v>
      </c>
      <c r="G750" s="104"/>
      <c r="H750" s="64"/>
    </row>
    <row r="751" spans="1:8" ht="13" x14ac:dyDescent="0.3">
      <c r="A751" s="110"/>
      <c r="B751" s="81" t="s">
        <v>1272</v>
      </c>
      <c r="C751" s="82"/>
      <c r="D751" s="83" t="s">
        <v>1273</v>
      </c>
      <c r="E751" s="121">
        <v>1</v>
      </c>
      <c r="F751" s="103">
        <v>14189.8</v>
      </c>
      <c r="G751" s="104"/>
      <c r="H751" s="64"/>
    </row>
    <row r="752" spans="1:8" ht="13" x14ac:dyDescent="0.3">
      <c r="A752" s="110"/>
      <c r="B752" s="81" t="s">
        <v>829</v>
      </c>
      <c r="C752" s="82"/>
      <c r="D752" s="83" t="s">
        <v>1274</v>
      </c>
      <c r="E752" s="121">
        <v>1</v>
      </c>
      <c r="F752" s="103">
        <v>199.92</v>
      </c>
      <c r="G752" s="104"/>
      <c r="H752" s="64"/>
    </row>
    <row r="753" spans="1:8" ht="13" x14ac:dyDescent="0.3">
      <c r="A753" s="110"/>
      <c r="B753" s="81" t="s">
        <v>1275</v>
      </c>
      <c r="C753" s="82"/>
      <c r="D753" s="101" t="s">
        <v>1276</v>
      </c>
      <c r="E753" s="121">
        <v>20</v>
      </c>
      <c r="F753" s="103">
        <v>5925.2900000000018</v>
      </c>
      <c r="G753" s="104"/>
      <c r="H753" s="64"/>
    </row>
    <row r="754" spans="1:8" ht="13" x14ac:dyDescent="0.3">
      <c r="A754" s="110"/>
      <c r="B754" s="81" t="s">
        <v>1277</v>
      </c>
      <c r="C754" s="82"/>
      <c r="D754" s="101" t="s">
        <v>1278</v>
      </c>
      <c r="E754" s="121">
        <v>1</v>
      </c>
      <c r="F754" s="103">
        <v>3369.44</v>
      </c>
      <c r="G754" s="104"/>
      <c r="H754" s="64"/>
    </row>
    <row r="755" spans="1:8" ht="13" x14ac:dyDescent="0.3">
      <c r="A755" s="110"/>
      <c r="B755" s="81" t="s">
        <v>1279</v>
      </c>
      <c r="C755" s="82"/>
      <c r="D755" s="83" t="s">
        <v>1280</v>
      </c>
      <c r="E755" s="121">
        <v>2</v>
      </c>
      <c r="F755" s="103">
        <v>661.22</v>
      </c>
      <c r="G755" s="104"/>
      <c r="H755" s="64"/>
    </row>
    <row r="756" spans="1:8" ht="13" x14ac:dyDescent="0.3">
      <c r="A756" s="110"/>
      <c r="B756" s="81" t="s">
        <v>1281</v>
      </c>
      <c r="C756" s="82"/>
      <c r="D756" s="83" t="s">
        <v>1282</v>
      </c>
      <c r="E756" s="121">
        <v>2</v>
      </c>
      <c r="F756" s="103">
        <v>28156.17</v>
      </c>
      <c r="G756" s="104"/>
      <c r="H756" s="64"/>
    </row>
    <row r="757" spans="1:8" ht="13" x14ac:dyDescent="0.3">
      <c r="A757" s="111"/>
      <c r="B757" s="81" t="s">
        <v>885</v>
      </c>
      <c r="C757" s="82"/>
      <c r="D757" s="83" t="s">
        <v>1283</v>
      </c>
      <c r="E757" s="121">
        <v>22</v>
      </c>
      <c r="F757" s="103">
        <v>11358.289999999997</v>
      </c>
      <c r="G757" s="104"/>
      <c r="H757" s="64"/>
    </row>
    <row r="758" spans="1:8" ht="13" x14ac:dyDescent="0.3">
      <c r="A758" s="106" t="s">
        <v>888</v>
      </c>
      <c r="B758" s="107"/>
      <c r="C758" s="107"/>
      <c r="D758" s="107"/>
      <c r="E758" s="91">
        <f>SUM(E759:E760)</f>
        <v>2</v>
      </c>
      <c r="F758" s="78">
        <f>SUM(F759:G760)</f>
        <v>983.43</v>
      </c>
      <c r="G758" s="79"/>
      <c r="H758" s="64"/>
    </row>
    <row r="759" spans="1:8" ht="13" x14ac:dyDescent="0.3">
      <c r="A759" s="108">
        <v>15</v>
      </c>
      <c r="B759" s="112" t="s">
        <v>1284</v>
      </c>
      <c r="C759" s="113"/>
      <c r="D759" s="101" t="s">
        <v>1285</v>
      </c>
      <c r="E759" s="102">
        <v>1</v>
      </c>
      <c r="F759" s="96">
        <v>500.42999999999995</v>
      </c>
      <c r="G759" s="97"/>
      <c r="H759" s="64"/>
    </row>
    <row r="760" spans="1:8" ht="13" x14ac:dyDescent="0.3">
      <c r="A760" s="111"/>
      <c r="B760" s="112" t="s">
        <v>942</v>
      </c>
      <c r="C760" s="113"/>
      <c r="D760" s="101" t="s">
        <v>1286</v>
      </c>
      <c r="E760" s="102">
        <v>1</v>
      </c>
      <c r="F760" s="96">
        <v>483</v>
      </c>
      <c r="G760" s="97"/>
      <c r="H760" s="64"/>
    </row>
    <row r="761" spans="1:8" ht="13" x14ac:dyDescent="0.3">
      <c r="A761" s="56" t="s">
        <v>966</v>
      </c>
      <c r="B761" s="57"/>
      <c r="C761" s="57"/>
      <c r="D761" s="57"/>
      <c r="E761" s="100">
        <f>SUM(E762:E764)</f>
        <v>18</v>
      </c>
      <c r="F761" s="78">
        <f>SUM(F762:G764)</f>
        <v>56102.17000000002</v>
      </c>
      <c r="G761" s="79"/>
      <c r="H761" s="64"/>
    </row>
    <row r="762" spans="1:8" ht="13" x14ac:dyDescent="0.3">
      <c r="A762" s="108">
        <v>16</v>
      </c>
      <c r="B762" s="112" t="s">
        <v>969</v>
      </c>
      <c r="C762" s="113"/>
      <c r="D762" s="83" t="s">
        <v>1287</v>
      </c>
      <c r="E762" s="126">
        <v>1</v>
      </c>
      <c r="F762" s="109">
        <v>1686.7800000000002</v>
      </c>
      <c r="G762" s="109"/>
      <c r="H762" s="64"/>
    </row>
    <row r="763" spans="1:8" ht="13" x14ac:dyDescent="0.3">
      <c r="A763" s="110"/>
      <c r="B763" s="112" t="s">
        <v>972</v>
      </c>
      <c r="C763" s="113"/>
      <c r="D763" s="83" t="s">
        <v>1288</v>
      </c>
      <c r="E763" s="126">
        <v>16</v>
      </c>
      <c r="F763" s="109">
        <v>54354.85000000002</v>
      </c>
      <c r="G763" s="109"/>
      <c r="H763" s="64"/>
    </row>
    <row r="764" spans="1:8" ht="13" x14ac:dyDescent="0.3">
      <c r="A764" s="111"/>
      <c r="B764" s="112" t="s">
        <v>975</v>
      </c>
      <c r="C764" s="113"/>
      <c r="D764" s="101" t="s">
        <v>1289</v>
      </c>
      <c r="E764" s="126">
        <v>1</v>
      </c>
      <c r="F764" s="109">
        <v>60.54</v>
      </c>
      <c r="G764" s="109"/>
      <c r="H764" s="64"/>
    </row>
    <row r="765" spans="1:8" ht="13" x14ac:dyDescent="0.3">
      <c r="A765" s="56" t="s">
        <v>990</v>
      </c>
      <c r="B765" s="57"/>
      <c r="C765" s="57"/>
      <c r="D765" s="57"/>
      <c r="E765" s="100">
        <f>SUM(E766:E767)</f>
        <v>15</v>
      </c>
      <c r="F765" s="78">
        <f>SUM(F766:G767)</f>
        <v>45462.6</v>
      </c>
      <c r="G765" s="79"/>
      <c r="H765" s="64"/>
    </row>
    <row r="766" spans="1:8" ht="13" x14ac:dyDescent="0.3">
      <c r="A766" s="127">
        <v>17</v>
      </c>
      <c r="B766" s="81" t="s">
        <v>1290</v>
      </c>
      <c r="C766" s="82"/>
      <c r="D766" s="83" t="s">
        <v>1291</v>
      </c>
      <c r="E766" s="126">
        <v>3</v>
      </c>
      <c r="F766" s="119">
        <v>1110.8399999999999</v>
      </c>
      <c r="G766" s="119"/>
      <c r="H766" s="64"/>
    </row>
    <row r="767" spans="1:8" ht="13" x14ac:dyDescent="0.3">
      <c r="A767" s="128"/>
      <c r="B767" s="81" t="s">
        <v>1292</v>
      </c>
      <c r="C767" s="82"/>
      <c r="D767" s="83" t="s">
        <v>1293</v>
      </c>
      <c r="E767" s="126">
        <v>12</v>
      </c>
      <c r="F767" s="119">
        <v>44351.76</v>
      </c>
      <c r="G767" s="119"/>
      <c r="H767" s="64"/>
    </row>
    <row r="768" spans="1:8" ht="13" x14ac:dyDescent="0.3">
      <c r="A768" s="56" t="s">
        <v>1294</v>
      </c>
      <c r="B768" s="57"/>
      <c r="C768" s="57"/>
      <c r="D768" s="57"/>
      <c r="E768" s="100">
        <f>SUM(E769:E770)</f>
        <v>2</v>
      </c>
      <c r="F768" s="92">
        <f>SUM(F769:G770)</f>
        <v>1890.92</v>
      </c>
      <c r="G768" s="92"/>
      <c r="H768" s="64"/>
    </row>
    <row r="769" spans="1:8" ht="13" x14ac:dyDescent="0.3">
      <c r="A769" s="108">
        <v>18</v>
      </c>
      <c r="B769" s="112" t="s">
        <v>1295</v>
      </c>
      <c r="C769" s="113"/>
      <c r="D769" s="83" t="s">
        <v>1296</v>
      </c>
      <c r="E769" s="126">
        <v>1</v>
      </c>
      <c r="F769" s="109">
        <v>1263.54</v>
      </c>
      <c r="G769" s="109"/>
      <c r="H769" s="64"/>
    </row>
    <row r="770" spans="1:8" ht="13" x14ac:dyDescent="0.3">
      <c r="A770" s="111"/>
      <c r="B770" s="129" t="s">
        <v>1297</v>
      </c>
      <c r="C770" s="129"/>
      <c r="D770" s="101" t="s">
        <v>1298</v>
      </c>
      <c r="E770" s="126">
        <v>1</v>
      </c>
      <c r="F770" s="109">
        <v>627.38</v>
      </c>
      <c r="G770" s="109"/>
      <c r="H770" s="64"/>
    </row>
    <row r="771" spans="1:8" ht="13" x14ac:dyDescent="0.3">
      <c r="A771" s="56" t="s">
        <v>1299</v>
      </c>
      <c r="B771" s="57"/>
      <c r="C771" s="57"/>
      <c r="D771" s="57"/>
      <c r="E771" s="100">
        <f>E772</f>
        <v>1</v>
      </c>
      <c r="F771" s="78">
        <f>F772</f>
        <v>670.20999999999992</v>
      </c>
      <c r="G771" s="79"/>
      <c r="H771" s="64"/>
    </row>
    <row r="772" spans="1:8" ht="13" x14ac:dyDescent="0.3">
      <c r="A772" s="130">
        <v>20</v>
      </c>
      <c r="B772" s="112" t="s">
        <v>1299</v>
      </c>
      <c r="C772" s="113"/>
      <c r="D772" s="83" t="s">
        <v>1300</v>
      </c>
      <c r="E772" s="126">
        <v>1</v>
      </c>
      <c r="F772" s="109">
        <v>670.20999999999992</v>
      </c>
      <c r="G772" s="109"/>
      <c r="H772" s="64"/>
    </row>
    <row r="773" spans="1:8" ht="13" x14ac:dyDescent="0.3">
      <c r="A773" s="56" t="s">
        <v>1301</v>
      </c>
      <c r="B773" s="57"/>
      <c r="C773" s="57"/>
      <c r="D773" s="57"/>
      <c r="E773" s="100">
        <f>E774</f>
        <v>3</v>
      </c>
      <c r="F773" s="92">
        <f>F774</f>
        <v>35981.649999999994</v>
      </c>
      <c r="G773" s="92"/>
      <c r="H773" s="64"/>
    </row>
    <row r="774" spans="1:8" ht="13" x14ac:dyDescent="0.3">
      <c r="A774" s="131">
        <v>22</v>
      </c>
      <c r="B774" s="112" t="s">
        <v>1301</v>
      </c>
      <c r="C774" s="113"/>
      <c r="D774" s="101" t="s">
        <v>1302</v>
      </c>
      <c r="E774" s="126">
        <v>3</v>
      </c>
      <c r="F774" s="109">
        <v>35981.649999999994</v>
      </c>
      <c r="G774" s="109"/>
      <c r="H774" s="64"/>
    </row>
    <row r="775" spans="1:8" ht="13" x14ac:dyDescent="0.3">
      <c r="A775" s="132" t="s">
        <v>1303</v>
      </c>
      <c r="B775" s="133"/>
      <c r="C775" s="133"/>
      <c r="D775" s="133"/>
      <c r="E775" s="134">
        <v>740</v>
      </c>
      <c r="F775" s="135">
        <f>F637+F643+F652+F665+F680+F684+F688+F702+F706+F712+F725+F728+F741+F758+F761+F765+F768+F771+F773</f>
        <v>2190918.8599999994</v>
      </c>
      <c r="G775" s="136"/>
      <c r="H775" s="64"/>
    </row>
    <row r="776" spans="1:8" ht="13" x14ac:dyDescent="0.3">
      <c r="A776" s="137" t="s">
        <v>1304</v>
      </c>
      <c r="B776" s="138"/>
      <c r="C776" s="138"/>
      <c r="D776" s="138"/>
      <c r="E776" s="139"/>
      <c r="F776" s="135">
        <v>7777.34</v>
      </c>
      <c r="G776" s="136"/>
      <c r="H776" s="64"/>
    </row>
    <row r="777" spans="1:8" ht="13" x14ac:dyDescent="0.3">
      <c r="A777" s="137" t="s">
        <v>1305</v>
      </c>
      <c r="B777" s="138"/>
      <c r="C777" s="138"/>
      <c r="D777" s="138"/>
      <c r="E777" s="139"/>
      <c r="F777" s="135">
        <f>F778+F779</f>
        <v>7341355.1200000001</v>
      </c>
      <c r="G777" s="136"/>
      <c r="H777" s="64"/>
    </row>
    <row r="778" spans="1:8" ht="13" x14ac:dyDescent="0.3">
      <c r="A778" s="140" t="s">
        <v>1306</v>
      </c>
      <c r="B778" s="141"/>
      <c r="C778" s="141"/>
      <c r="D778" s="141"/>
      <c r="E778" s="142"/>
      <c r="F778" s="85">
        <f>3827980.2-0.08</f>
        <v>3827980.12</v>
      </c>
      <c r="G778" s="86"/>
      <c r="H778" s="64"/>
    </row>
    <row r="779" spans="1:8" ht="13" x14ac:dyDescent="0.3">
      <c r="A779" s="140" t="s">
        <v>1307</v>
      </c>
      <c r="B779" s="141"/>
      <c r="C779" s="141"/>
      <c r="D779" s="141"/>
      <c r="E779" s="142"/>
      <c r="F779" s="85">
        <v>3513375</v>
      </c>
      <c r="G779" s="86"/>
      <c r="H779" s="64"/>
    </row>
    <row r="780" spans="1:8" ht="13" x14ac:dyDescent="0.3">
      <c r="A780" s="143" t="s">
        <v>1308</v>
      </c>
      <c r="B780" s="144"/>
      <c r="C780" s="144"/>
      <c r="D780" s="144"/>
      <c r="E780" s="145"/>
      <c r="F780" s="135">
        <f>F781+F782</f>
        <v>9316089.9299999997</v>
      </c>
      <c r="G780" s="177"/>
      <c r="H780" s="64"/>
    </row>
    <row r="781" spans="1:8" ht="13" x14ac:dyDescent="0.3">
      <c r="A781" s="140" t="s">
        <v>1309</v>
      </c>
      <c r="B781" s="178"/>
      <c r="C781" s="178"/>
      <c r="D781" s="178"/>
      <c r="E781" s="179"/>
      <c r="F781" s="85">
        <f>E630</f>
        <v>6016855.9000000004</v>
      </c>
      <c r="G781" s="86"/>
      <c r="H781" s="64"/>
    </row>
    <row r="782" spans="1:8" ht="13" x14ac:dyDescent="0.3">
      <c r="A782" s="140" t="s">
        <v>1310</v>
      </c>
      <c r="B782" s="178"/>
      <c r="C782" s="178"/>
      <c r="D782" s="178"/>
      <c r="E782" s="179"/>
      <c r="F782" s="85">
        <f>3299234.05-0.02</f>
        <v>3299234.03</v>
      </c>
      <c r="G782" s="177"/>
      <c r="H782" s="64"/>
    </row>
    <row r="783" spans="1:8" ht="13" x14ac:dyDescent="0.3">
      <c r="A783" s="137" t="s">
        <v>1311</v>
      </c>
      <c r="B783" s="180"/>
      <c r="C783" s="180"/>
      <c r="D783" s="180"/>
      <c r="E783" s="181"/>
      <c r="F783" s="135">
        <v>469271.6</v>
      </c>
      <c r="G783" s="136"/>
      <c r="H783" s="64"/>
    </row>
    <row r="784" spans="1:8" ht="13" x14ac:dyDescent="0.3">
      <c r="A784" s="137" t="s">
        <v>1312</v>
      </c>
      <c r="B784" s="180"/>
      <c r="C784" s="180"/>
      <c r="D784" s="180"/>
      <c r="E784" s="181"/>
      <c r="F784" s="135">
        <v>18.55</v>
      </c>
      <c r="G784" s="136"/>
      <c r="H784" s="64"/>
    </row>
    <row r="785" spans="1:8" ht="13" x14ac:dyDescent="0.3">
      <c r="A785" s="137" t="s">
        <v>1313</v>
      </c>
      <c r="B785" s="138"/>
      <c r="C785" s="138"/>
      <c r="D785" s="138"/>
      <c r="E785" s="139"/>
      <c r="F785" s="135">
        <v>0</v>
      </c>
      <c r="G785" s="136"/>
      <c r="H785" s="64"/>
    </row>
    <row r="786" spans="1:8" ht="13" x14ac:dyDescent="0.3">
      <c r="A786" s="132" t="s">
        <v>1314</v>
      </c>
      <c r="B786" s="133"/>
      <c r="C786" s="133"/>
      <c r="D786" s="133"/>
      <c r="E786" s="133"/>
      <c r="F786" s="146">
        <f>E609+E615+F775+F776+F777+F780+F783+F784+F785</f>
        <v>227833169.56</v>
      </c>
      <c r="G786" s="147"/>
      <c r="H786" s="64"/>
    </row>
  </sheetData>
  <autoFilter ref="A7:H609" xr:uid="{AD5F602C-479D-41CE-8F3C-A257AB2B1421}"/>
  <mergeCells count="552">
    <mergeCell ref="B1:G1"/>
    <mergeCell ref="B2:G2"/>
    <mergeCell ref="B3:G3"/>
    <mergeCell ref="A5:H5"/>
    <mergeCell ref="A6:H6"/>
    <mergeCell ref="A784:E784"/>
    <mergeCell ref="F784:G784"/>
    <mergeCell ref="A785:E785"/>
    <mergeCell ref="F785:G785"/>
    <mergeCell ref="A786:E786"/>
    <mergeCell ref="F786:G786"/>
    <mergeCell ref="F780:G780"/>
    <mergeCell ref="A781:E781"/>
    <mergeCell ref="F781:G781"/>
    <mergeCell ref="A782:E782"/>
    <mergeCell ref="F782:G782"/>
    <mergeCell ref="A783:E783"/>
    <mergeCell ref="F783:G783"/>
    <mergeCell ref="A777:E777"/>
    <mergeCell ref="F777:G777"/>
    <mergeCell ref="A778:E778"/>
    <mergeCell ref="F778:G778"/>
    <mergeCell ref="A779:E779"/>
    <mergeCell ref="F779:G779"/>
    <mergeCell ref="B774:C774"/>
    <mergeCell ref="F774:G774"/>
    <mergeCell ref="A775:D775"/>
    <mergeCell ref="F775:G775"/>
    <mergeCell ref="A776:E776"/>
    <mergeCell ref="F776:G776"/>
    <mergeCell ref="A771:D771"/>
    <mergeCell ref="F771:G771"/>
    <mergeCell ref="B772:C772"/>
    <mergeCell ref="F772:G772"/>
    <mergeCell ref="A773:D773"/>
    <mergeCell ref="F773:G773"/>
    <mergeCell ref="A768:D768"/>
    <mergeCell ref="F768:G768"/>
    <mergeCell ref="A769:A770"/>
    <mergeCell ref="B769:C769"/>
    <mergeCell ref="F769:G769"/>
    <mergeCell ref="B770:C770"/>
    <mergeCell ref="F770:G770"/>
    <mergeCell ref="A765:D765"/>
    <mergeCell ref="F765:G765"/>
    <mergeCell ref="A766:A767"/>
    <mergeCell ref="B766:C766"/>
    <mergeCell ref="F766:G766"/>
    <mergeCell ref="B767:C767"/>
    <mergeCell ref="F767:G767"/>
    <mergeCell ref="A762:A764"/>
    <mergeCell ref="B762:C762"/>
    <mergeCell ref="F762:G762"/>
    <mergeCell ref="B763:C763"/>
    <mergeCell ref="F763:G763"/>
    <mergeCell ref="B764:C764"/>
    <mergeCell ref="F764:G764"/>
    <mergeCell ref="A759:A760"/>
    <mergeCell ref="B759:C759"/>
    <mergeCell ref="F759:G759"/>
    <mergeCell ref="B760:C760"/>
    <mergeCell ref="F760:G760"/>
    <mergeCell ref="A761:D761"/>
    <mergeCell ref="F761:G761"/>
    <mergeCell ref="B756:C756"/>
    <mergeCell ref="F756:G756"/>
    <mergeCell ref="B757:C757"/>
    <mergeCell ref="F757:G757"/>
    <mergeCell ref="A758:D758"/>
    <mergeCell ref="F758:G758"/>
    <mergeCell ref="B753:C753"/>
    <mergeCell ref="F753:G753"/>
    <mergeCell ref="B754:C754"/>
    <mergeCell ref="F754:G754"/>
    <mergeCell ref="B755:C755"/>
    <mergeCell ref="F755:G755"/>
    <mergeCell ref="B750:C750"/>
    <mergeCell ref="F750:G750"/>
    <mergeCell ref="B751:C751"/>
    <mergeCell ref="F751:G751"/>
    <mergeCell ref="B752:C752"/>
    <mergeCell ref="F752:G752"/>
    <mergeCell ref="F746:G746"/>
    <mergeCell ref="B747:C747"/>
    <mergeCell ref="F747:G747"/>
    <mergeCell ref="B748:C748"/>
    <mergeCell ref="F748:G748"/>
    <mergeCell ref="B749:C749"/>
    <mergeCell ref="F749:G749"/>
    <mergeCell ref="A742:A757"/>
    <mergeCell ref="B742:C742"/>
    <mergeCell ref="F742:G742"/>
    <mergeCell ref="B743:C743"/>
    <mergeCell ref="F743:G743"/>
    <mergeCell ref="B744:C744"/>
    <mergeCell ref="F744:G744"/>
    <mergeCell ref="B745:C745"/>
    <mergeCell ref="F745:G745"/>
    <mergeCell ref="B746:C746"/>
    <mergeCell ref="B739:C739"/>
    <mergeCell ref="F739:G739"/>
    <mergeCell ref="B740:C740"/>
    <mergeCell ref="F740:G740"/>
    <mergeCell ref="A741:D741"/>
    <mergeCell ref="F741:G741"/>
    <mergeCell ref="B736:C736"/>
    <mergeCell ref="F736:G736"/>
    <mergeCell ref="B737:C737"/>
    <mergeCell ref="F737:G737"/>
    <mergeCell ref="B738:C738"/>
    <mergeCell ref="F738:G738"/>
    <mergeCell ref="B733:C733"/>
    <mergeCell ref="F733:G733"/>
    <mergeCell ref="B734:C734"/>
    <mergeCell ref="F734:G734"/>
    <mergeCell ref="B735:C735"/>
    <mergeCell ref="F735:G735"/>
    <mergeCell ref="F728:G728"/>
    <mergeCell ref="A729:A740"/>
    <mergeCell ref="B729:C729"/>
    <mergeCell ref="F729:G729"/>
    <mergeCell ref="B730:C730"/>
    <mergeCell ref="F730:G730"/>
    <mergeCell ref="B731:C731"/>
    <mergeCell ref="F731:G731"/>
    <mergeCell ref="B732:C732"/>
    <mergeCell ref="F732:G732"/>
    <mergeCell ref="B724:C724"/>
    <mergeCell ref="F724:G724"/>
    <mergeCell ref="F725:G725"/>
    <mergeCell ref="A726:A727"/>
    <mergeCell ref="B726:C726"/>
    <mergeCell ref="F726:G726"/>
    <mergeCell ref="B727:C727"/>
    <mergeCell ref="F727:G727"/>
    <mergeCell ref="B721:C721"/>
    <mergeCell ref="F721:G721"/>
    <mergeCell ref="B722:C722"/>
    <mergeCell ref="F722:G722"/>
    <mergeCell ref="B723:C723"/>
    <mergeCell ref="F723:G723"/>
    <mergeCell ref="B718:C718"/>
    <mergeCell ref="F718:G718"/>
    <mergeCell ref="B719:C719"/>
    <mergeCell ref="F719:G719"/>
    <mergeCell ref="B720:C720"/>
    <mergeCell ref="F720:G720"/>
    <mergeCell ref="B715:C715"/>
    <mergeCell ref="F715:G715"/>
    <mergeCell ref="B716:C716"/>
    <mergeCell ref="F716:G716"/>
    <mergeCell ref="B717:C717"/>
    <mergeCell ref="F717:G717"/>
    <mergeCell ref="F710:G710"/>
    <mergeCell ref="B711:C711"/>
    <mergeCell ref="F711:G711"/>
    <mergeCell ref="A712:D712"/>
    <mergeCell ref="F712:G712"/>
    <mergeCell ref="A713:A724"/>
    <mergeCell ref="B713:C713"/>
    <mergeCell ref="F713:G713"/>
    <mergeCell ref="B714:C714"/>
    <mergeCell ref="F714:G714"/>
    <mergeCell ref="A706:D706"/>
    <mergeCell ref="F706:G706"/>
    <mergeCell ref="A707:A711"/>
    <mergeCell ref="B707:C707"/>
    <mergeCell ref="F707:G707"/>
    <mergeCell ref="B708:C708"/>
    <mergeCell ref="F708:G708"/>
    <mergeCell ref="B709:C709"/>
    <mergeCell ref="F709:G709"/>
    <mergeCell ref="B710:C710"/>
    <mergeCell ref="A702:D702"/>
    <mergeCell ref="F702:G702"/>
    <mergeCell ref="A703:A705"/>
    <mergeCell ref="B703:C703"/>
    <mergeCell ref="F703:G703"/>
    <mergeCell ref="B704:C704"/>
    <mergeCell ref="F704:G704"/>
    <mergeCell ref="B705:C705"/>
    <mergeCell ref="F705:G705"/>
    <mergeCell ref="B699:C699"/>
    <mergeCell ref="F699:G699"/>
    <mergeCell ref="B700:C700"/>
    <mergeCell ref="F700:G700"/>
    <mergeCell ref="B701:C701"/>
    <mergeCell ref="F701:G701"/>
    <mergeCell ref="B696:C696"/>
    <mergeCell ref="F696:G696"/>
    <mergeCell ref="B697:C697"/>
    <mergeCell ref="F697:G697"/>
    <mergeCell ref="B698:C698"/>
    <mergeCell ref="F698:G698"/>
    <mergeCell ref="F692:G692"/>
    <mergeCell ref="B693:C693"/>
    <mergeCell ref="F693:G693"/>
    <mergeCell ref="B694:C694"/>
    <mergeCell ref="F694:G694"/>
    <mergeCell ref="B695:C695"/>
    <mergeCell ref="F695:G695"/>
    <mergeCell ref="A688:D688"/>
    <mergeCell ref="F688:G688"/>
    <mergeCell ref="A689:A701"/>
    <mergeCell ref="B689:C689"/>
    <mergeCell ref="F689:G689"/>
    <mergeCell ref="B690:C690"/>
    <mergeCell ref="F690:G690"/>
    <mergeCell ref="B691:C691"/>
    <mergeCell ref="F691:G691"/>
    <mergeCell ref="B692:C692"/>
    <mergeCell ref="A684:D684"/>
    <mergeCell ref="F684:G684"/>
    <mergeCell ref="A685:A687"/>
    <mergeCell ref="B685:C685"/>
    <mergeCell ref="F685:G685"/>
    <mergeCell ref="B686:C686"/>
    <mergeCell ref="F686:G686"/>
    <mergeCell ref="B687:C687"/>
    <mergeCell ref="F687:G687"/>
    <mergeCell ref="A680:D680"/>
    <mergeCell ref="F680:G680"/>
    <mergeCell ref="A681:A683"/>
    <mergeCell ref="B681:C681"/>
    <mergeCell ref="F681:G681"/>
    <mergeCell ref="B682:C682"/>
    <mergeCell ref="F682:G682"/>
    <mergeCell ref="B683:C683"/>
    <mergeCell ref="F683:G683"/>
    <mergeCell ref="B677:C677"/>
    <mergeCell ref="F677:G677"/>
    <mergeCell ref="B678:C678"/>
    <mergeCell ref="F678:G678"/>
    <mergeCell ref="B679:C679"/>
    <mergeCell ref="F679:G679"/>
    <mergeCell ref="B674:C674"/>
    <mergeCell ref="F674:G674"/>
    <mergeCell ref="B675:C675"/>
    <mergeCell ref="F675:G675"/>
    <mergeCell ref="B676:C676"/>
    <mergeCell ref="F676:G676"/>
    <mergeCell ref="F670:G670"/>
    <mergeCell ref="B671:C671"/>
    <mergeCell ref="F671:G671"/>
    <mergeCell ref="B672:C672"/>
    <mergeCell ref="F672:G672"/>
    <mergeCell ref="B673:C673"/>
    <mergeCell ref="F673:G673"/>
    <mergeCell ref="A666:A679"/>
    <mergeCell ref="B666:C666"/>
    <mergeCell ref="F666:G666"/>
    <mergeCell ref="B667:C667"/>
    <mergeCell ref="F667:G667"/>
    <mergeCell ref="B668:C668"/>
    <mergeCell ref="F668:G668"/>
    <mergeCell ref="B669:C669"/>
    <mergeCell ref="F669:G669"/>
    <mergeCell ref="B670:C670"/>
    <mergeCell ref="B663:C663"/>
    <mergeCell ref="F663:G663"/>
    <mergeCell ref="B664:C664"/>
    <mergeCell ref="F664:G664"/>
    <mergeCell ref="A665:D665"/>
    <mergeCell ref="F665:G665"/>
    <mergeCell ref="B660:C660"/>
    <mergeCell ref="F660:G660"/>
    <mergeCell ref="B661:C661"/>
    <mergeCell ref="F661:G661"/>
    <mergeCell ref="B662:C662"/>
    <mergeCell ref="F662:G662"/>
    <mergeCell ref="F656:G656"/>
    <mergeCell ref="B657:C657"/>
    <mergeCell ref="F657:G657"/>
    <mergeCell ref="B658:C658"/>
    <mergeCell ref="F658:G658"/>
    <mergeCell ref="B659:C659"/>
    <mergeCell ref="F659:G659"/>
    <mergeCell ref="A652:D652"/>
    <mergeCell ref="F652:G652"/>
    <mergeCell ref="A653:A664"/>
    <mergeCell ref="B653:C653"/>
    <mergeCell ref="F653:G653"/>
    <mergeCell ref="B654:C654"/>
    <mergeCell ref="F654:G654"/>
    <mergeCell ref="B655:C655"/>
    <mergeCell ref="F655:G655"/>
    <mergeCell ref="B656:C656"/>
    <mergeCell ref="B649:C649"/>
    <mergeCell ref="F649:G649"/>
    <mergeCell ref="B650:C650"/>
    <mergeCell ref="F650:G650"/>
    <mergeCell ref="B651:C651"/>
    <mergeCell ref="F651:G651"/>
    <mergeCell ref="B646:C646"/>
    <mergeCell ref="F646:G646"/>
    <mergeCell ref="B647:C647"/>
    <mergeCell ref="F647:G647"/>
    <mergeCell ref="B648:C648"/>
    <mergeCell ref="F648:G648"/>
    <mergeCell ref="F641:G641"/>
    <mergeCell ref="B642:C642"/>
    <mergeCell ref="F642:G642"/>
    <mergeCell ref="A643:D643"/>
    <mergeCell ref="F643:G643"/>
    <mergeCell ref="A644:A651"/>
    <mergeCell ref="B644:C644"/>
    <mergeCell ref="F644:G644"/>
    <mergeCell ref="B645:C645"/>
    <mergeCell ref="F645:G645"/>
    <mergeCell ref="A637:D637"/>
    <mergeCell ref="F637:G637"/>
    <mergeCell ref="A638:A642"/>
    <mergeCell ref="B638:C638"/>
    <mergeCell ref="F638:G638"/>
    <mergeCell ref="B639:C639"/>
    <mergeCell ref="F639:G639"/>
    <mergeCell ref="B640:C640"/>
    <mergeCell ref="F640:G640"/>
    <mergeCell ref="B641:C641"/>
    <mergeCell ref="A627:C627"/>
    <mergeCell ref="A628:A629"/>
    <mergeCell ref="A630:C630"/>
    <mergeCell ref="A632:G632"/>
    <mergeCell ref="A634:G635"/>
    <mergeCell ref="B636:C636"/>
    <mergeCell ref="F636:G636"/>
    <mergeCell ref="A614:C614"/>
    <mergeCell ref="A615:D615"/>
    <mergeCell ref="A617:H617"/>
    <mergeCell ref="A619:C619"/>
    <mergeCell ref="A621:C621"/>
    <mergeCell ref="A622:A626"/>
    <mergeCell ref="G601:G602"/>
    <mergeCell ref="G603:G604"/>
    <mergeCell ref="A609:D609"/>
    <mergeCell ref="A611:H611"/>
    <mergeCell ref="A612:C612"/>
    <mergeCell ref="A613:C613"/>
    <mergeCell ref="G556:G557"/>
    <mergeCell ref="G575:G576"/>
    <mergeCell ref="G587:G589"/>
    <mergeCell ref="G591:G592"/>
    <mergeCell ref="G593:G594"/>
    <mergeCell ref="G595:G597"/>
    <mergeCell ref="G543:G544"/>
    <mergeCell ref="G545:G546"/>
    <mergeCell ref="G547:G548"/>
    <mergeCell ref="G550:G551"/>
    <mergeCell ref="G552:G553"/>
    <mergeCell ref="G554:G555"/>
    <mergeCell ref="G529:G530"/>
    <mergeCell ref="G531:G532"/>
    <mergeCell ref="G535:G536"/>
    <mergeCell ref="G537:G538"/>
    <mergeCell ref="G539:G540"/>
    <mergeCell ref="G541:G542"/>
    <mergeCell ref="G512:G513"/>
    <mergeCell ref="G515:G516"/>
    <mergeCell ref="G517:G518"/>
    <mergeCell ref="G521:G522"/>
    <mergeCell ref="G524:G526"/>
    <mergeCell ref="G527:G528"/>
    <mergeCell ref="G495:G496"/>
    <mergeCell ref="G500:G501"/>
    <mergeCell ref="G502:G503"/>
    <mergeCell ref="G506:G507"/>
    <mergeCell ref="G508:G509"/>
    <mergeCell ref="G510:G511"/>
    <mergeCell ref="G481:G482"/>
    <mergeCell ref="G483:G484"/>
    <mergeCell ref="G487:G488"/>
    <mergeCell ref="G489:G490"/>
    <mergeCell ref="G491:G492"/>
    <mergeCell ref="G493:G494"/>
    <mergeCell ref="G466:G468"/>
    <mergeCell ref="G469:G471"/>
    <mergeCell ref="G472:G474"/>
    <mergeCell ref="G475:G476"/>
    <mergeCell ref="G477:G478"/>
    <mergeCell ref="G479:G480"/>
    <mergeCell ref="G447:G448"/>
    <mergeCell ref="G451:G452"/>
    <mergeCell ref="G453:G454"/>
    <mergeCell ref="G455:G456"/>
    <mergeCell ref="G457:G458"/>
    <mergeCell ref="G459:G460"/>
    <mergeCell ref="G414:G415"/>
    <mergeCell ref="G416:G417"/>
    <mergeCell ref="G419:G420"/>
    <mergeCell ref="G430:G431"/>
    <mergeCell ref="G432:G433"/>
    <mergeCell ref="G434:G435"/>
    <mergeCell ref="G392:G394"/>
    <mergeCell ref="G395:G396"/>
    <mergeCell ref="G397:G398"/>
    <mergeCell ref="G399:G400"/>
    <mergeCell ref="G410:G411"/>
    <mergeCell ref="G412:G413"/>
    <mergeCell ref="G374:G375"/>
    <mergeCell ref="G376:G377"/>
    <mergeCell ref="G378:G379"/>
    <mergeCell ref="G384:G385"/>
    <mergeCell ref="G387:G388"/>
    <mergeCell ref="G389:G390"/>
    <mergeCell ref="G357:G358"/>
    <mergeCell ref="G359:G361"/>
    <mergeCell ref="G362:G364"/>
    <mergeCell ref="G365:G367"/>
    <mergeCell ref="G368:G369"/>
    <mergeCell ref="G371:G372"/>
    <mergeCell ref="G328:G330"/>
    <mergeCell ref="G341:G342"/>
    <mergeCell ref="G343:G345"/>
    <mergeCell ref="G346:G347"/>
    <mergeCell ref="G352:G354"/>
    <mergeCell ref="G355:G356"/>
    <mergeCell ref="G306:G307"/>
    <mergeCell ref="G309:G310"/>
    <mergeCell ref="G311:G312"/>
    <mergeCell ref="G314:G315"/>
    <mergeCell ref="G316:G317"/>
    <mergeCell ref="G318:G319"/>
    <mergeCell ref="G292:G293"/>
    <mergeCell ref="G294:G295"/>
    <mergeCell ref="G296:G297"/>
    <mergeCell ref="G299:G300"/>
    <mergeCell ref="G302:G303"/>
    <mergeCell ref="G304:G305"/>
    <mergeCell ref="G280:G281"/>
    <mergeCell ref="G282:G283"/>
    <mergeCell ref="G284:G285"/>
    <mergeCell ref="G286:G287"/>
    <mergeCell ref="G288:G289"/>
    <mergeCell ref="G290:G291"/>
    <mergeCell ref="G268:G269"/>
    <mergeCell ref="G270:G271"/>
    <mergeCell ref="G272:G273"/>
    <mergeCell ref="G274:G275"/>
    <mergeCell ref="G276:G277"/>
    <mergeCell ref="G278:G279"/>
    <mergeCell ref="G256:G257"/>
    <mergeCell ref="G258:G259"/>
    <mergeCell ref="G260:G261"/>
    <mergeCell ref="G262:G263"/>
    <mergeCell ref="G264:G265"/>
    <mergeCell ref="G266:G267"/>
    <mergeCell ref="G244:G245"/>
    <mergeCell ref="G246:G247"/>
    <mergeCell ref="G248:G249"/>
    <mergeCell ref="G250:G251"/>
    <mergeCell ref="G252:G253"/>
    <mergeCell ref="G254:G255"/>
    <mergeCell ref="G231:G232"/>
    <mergeCell ref="G233:G234"/>
    <mergeCell ref="G235:G236"/>
    <mergeCell ref="G237:G238"/>
    <mergeCell ref="G239:G240"/>
    <mergeCell ref="G242:G243"/>
    <mergeCell ref="G219:G220"/>
    <mergeCell ref="G221:G222"/>
    <mergeCell ref="G223:G224"/>
    <mergeCell ref="G225:G226"/>
    <mergeCell ref="G227:G228"/>
    <mergeCell ref="G229:G230"/>
    <mergeCell ref="G207:G208"/>
    <mergeCell ref="G209:G210"/>
    <mergeCell ref="G211:G212"/>
    <mergeCell ref="G213:G214"/>
    <mergeCell ref="G215:G216"/>
    <mergeCell ref="G217:G218"/>
    <mergeCell ref="G195:G196"/>
    <mergeCell ref="G197:G198"/>
    <mergeCell ref="G199:G200"/>
    <mergeCell ref="G201:G202"/>
    <mergeCell ref="G203:G204"/>
    <mergeCell ref="G205:G206"/>
    <mergeCell ref="G183:G184"/>
    <mergeCell ref="G185:G186"/>
    <mergeCell ref="G187:G188"/>
    <mergeCell ref="G189:G190"/>
    <mergeCell ref="G191:G192"/>
    <mergeCell ref="G193:G194"/>
    <mergeCell ref="G171:G172"/>
    <mergeCell ref="G173:G174"/>
    <mergeCell ref="G175:G176"/>
    <mergeCell ref="G177:G178"/>
    <mergeCell ref="G179:G180"/>
    <mergeCell ref="G181:G182"/>
    <mergeCell ref="G159:G160"/>
    <mergeCell ref="G161:G162"/>
    <mergeCell ref="G163:G164"/>
    <mergeCell ref="G165:G166"/>
    <mergeCell ref="G167:G168"/>
    <mergeCell ref="G169:G170"/>
    <mergeCell ref="G146:G147"/>
    <mergeCell ref="G148:G149"/>
    <mergeCell ref="G150:G151"/>
    <mergeCell ref="G152:G153"/>
    <mergeCell ref="G155:G156"/>
    <mergeCell ref="G157:G158"/>
    <mergeCell ref="G133:G134"/>
    <mergeCell ref="G135:G136"/>
    <mergeCell ref="G137:G138"/>
    <mergeCell ref="G139:G140"/>
    <mergeCell ref="G141:G142"/>
    <mergeCell ref="G143:G144"/>
    <mergeCell ref="G121:G122"/>
    <mergeCell ref="G123:G124"/>
    <mergeCell ref="G125:G126"/>
    <mergeCell ref="G127:G128"/>
    <mergeCell ref="G129:G130"/>
    <mergeCell ref="G131:G132"/>
    <mergeCell ref="G108:G109"/>
    <mergeCell ref="G110:G111"/>
    <mergeCell ref="G113:G114"/>
    <mergeCell ref="G115:G116"/>
    <mergeCell ref="G117:G118"/>
    <mergeCell ref="G119:G120"/>
    <mergeCell ref="G96:G97"/>
    <mergeCell ref="G98:G99"/>
    <mergeCell ref="G100:G101"/>
    <mergeCell ref="G102:G103"/>
    <mergeCell ref="G104:G105"/>
    <mergeCell ref="G106:G107"/>
    <mergeCell ref="G84:G85"/>
    <mergeCell ref="G86:G87"/>
    <mergeCell ref="G88:G89"/>
    <mergeCell ref="G90:G91"/>
    <mergeCell ref="G92:G93"/>
    <mergeCell ref="G94:G95"/>
    <mergeCell ref="G63:G65"/>
    <mergeCell ref="G66:G67"/>
    <mergeCell ref="G68:G70"/>
    <mergeCell ref="G71:G73"/>
    <mergeCell ref="G76:G78"/>
    <mergeCell ref="G79:G80"/>
    <mergeCell ref="G51:G52"/>
    <mergeCell ref="G53:G54"/>
    <mergeCell ref="G55:G56"/>
    <mergeCell ref="G57:G58"/>
    <mergeCell ref="G59:G60"/>
    <mergeCell ref="G61:G62"/>
    <mergeCell ref="G37:G38"/>
    <mergeCell ref="G39:G40"/>
    <mergeCell ref="G41:G42"/>
    <mergeCell ref="G44:G45"/>
    <mergeCell ref="G46:G47"/>
    <mergeCell ref="G48:G49"/>
    <mergeCell ref="G27:G29"/>
    <mergeCell ref="G30:G31"/>
    <mergeCell ref="G32:G33"/>
    <mergeCell ref="G35:G36"/>
  </mergeCells>
  <conditionalFormatting sqref="F637:G637 F643:G643 F665:G665 F680:G680 F684:G684 F688:G688 F702:G702 F706:G706 F712:G712 F728:G728 F741:G741 F758:G758 F761:G761 F771:G771 F638:F642">
    <cfRule type="cellIs" dxfId="4" priority="5" operator="lessThan">
      <formula>#REF!</formula>
    </cfRule>
  </conditionalFormatting>
  <conditionalFormatting sqref="F768:G768">
    <cfRule type="cellIs" dxfId="3" priority="4" operator="lessThan">
      <formula>#REF!</formula>
    </cfRule>
  </conditionalFormatting>
  <conditionalFormatting sqref="F773:G773">
    <cfRule type="cellIs" dxfId="2" priority="3" operator="lessThan">
      <formula>#REF!</formula>
    </cfRule>
  </conditionalFormatting>
  <conditionalFormatting sqref="F765:G765">
    <cfRule type="cellIs" dxfId="1" priority="2" operator="lessThan">
      <formula>#REF!</formula>
    </cfRule>
  </conditionalFormatting>
  <conditionalFormatting sqref="F725:G725">
    <cfRule type="cellIs" dxfId="0" priority="1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2023-02-28T08:44:38Z</dcterms:created>
  <dcterms:modified xsi:type="dcterms:W3CDTF">2023-02-28T08:56:49Z</dcterms:modified>
</cp:coreProperties>
</file>