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Zemgale" sheetId="1" r:id="rId1"/>
    <sheet name="Sheet1" sheetId="2" state="hidden" r:id="rId2"/>
  </sheets>
  <definedNames>
    <definedName name="_xlfn.ANCHORARRAY" hidden="1">#NAME?</definedName>
    <definedName name="_xlnm.Print_Titles" localSheetId="0">'Zemgale'!$6:$8</definedName>
  </definedNames>
  <calcPr fullCalcOnLoad="1"/>
</workbook>
</file>

<file path=xl/sharedStrings.xml><?xml version="1.0" encoding="utf-8"?>
<sst xmlns="http://schemas.openxmlformats.org/spreadsheetml/2006/main" count="328" uniqueCount="257">
  <si>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</si>
  <si>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</si>
  <si>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</si>
  <si>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</si>
  <si>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</si>
  <si>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</si>
  <si>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</si>
  <si>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</si>
  <si>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</si>
  <si>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</si>
  <si>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</si>
  <si>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</si>
  <si>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</si>
  <si>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</si>
  <si>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</si>
  <si>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</si>
  <si>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</si>
  <si>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</si>
  <si>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</si>
  <si>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</si>
  <si>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</si>
  <si>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</si>
  <si>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</si>
  <si>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</si>
  <si>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</si>
  <si>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</si>
  <si>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</si>
  <si>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</si>
  <si>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</si>
  <si>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</si>
  <si>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</si>
  <si>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</si>
  <si>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</si>
  <si>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</si>
  <si>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</si>
  <si>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</si>
  <si>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</si>
  <si>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</si>
  <si>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</si>
  <si>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</si>
  <si>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</si>
  <si>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</si>
  <si>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</si>
  <si>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</si>
  <si>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</si>
  <si>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</si>
  <si>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</si>
  <si>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</si>
  <si>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</si>
  <si>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</si>
  <si>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</si>
  <si>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</si>
  <si>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</si>
  <si>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</si>
  <si>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</si>
  <si>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</si>
  <si>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</si>
  <si>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</si>
  <si>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</si>
  <si>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</si>
  <si>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</si>
  <si>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</si>
  <si>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</si>
  <si>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</si>
  <si>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</si>
  <si>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</si>
  <si>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</si>
  <si>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</si>
  <si>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</si>
  <si>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</si>
  <si>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</si>
  <si>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</si>
  <si>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</si>
  <si>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</si>
  <si>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</si>
  <si>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</si>
  <si>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</si>
  <si>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</si>
  <si>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</si>
  <si>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</si>
  <si>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</si>
  <si>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</si>
  <si>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</si>
  <si>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</si>
  <si>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</si>
  <si>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</si>
  <si>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</si>
  <si>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</si>
  <si>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</si>
  <si>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</si>
  <si>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</si>
  <si>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</si>
  <si>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</si>
  <si>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</si>
  <si>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</si>
  <si>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</si>
  <si>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</si>
  <si>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</si>
  <si>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</si>
  <si>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</si>
  <si>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</si>
  <si>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</si>
  <si>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</si>
  <si>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</si>
  <si>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</si>
  <si>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</si>
  <si>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</si>
  <si>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</si>
  <si>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</si>
  <si>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</si>
  <si>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</si>
  <si>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</si>
  <si>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</si>
  <si>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</si>
  <si>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</si>
  <si>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</si>
  <si>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</si>
  <si>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</si>
  <si>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</si>
  <si>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</si>
  <si>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</si>
  <si>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</si>
  <si>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</si>
  <si>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</si>
  <si>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</si>
  <si>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</si>
  <si>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</si>
  <si>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</si>
  <si>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</si>
  <si>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</si>
  <si>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</si>
  <si>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</si>
  <si>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</si>
  <si>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</si>
  <si>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</si>
  <si>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</si>
  <si>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</si>
  <si>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</si>
  <si>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</si>
  <si>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</si>
  <si>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</si>
  <si>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</si>
  <si>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</si>
  <si>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</si>
  <si>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</si>
  <si>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</si>
  <si>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</si>
  <si>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</si>
  <si>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</si>
  <si>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</si>
  <si>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</si>
  <si>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</si>
  <si>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</si>
  <si>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</si>
  <si>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</si>
  <si>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</si>
  <si>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</si>
  <si>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</si>
  <si>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</si>
  <si>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</si>
  <si>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</si>
  <si>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</si>
  <si>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</si>
  <si>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</si>
  <si>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</si>
  <si>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</si>
  <si>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</si>
  <si>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</si>
  <si>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</si>
  <si>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</si>
  <si>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</si>
  <si>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</si>
  <si>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</si>
  <si>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</si>
  <si>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</si>
  <si>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</si>
  <si>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</si>
  <si>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</si>
  <si>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</si>
  <si>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</si>
  <si>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</si>
  <si>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</si>
  <si>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</si>
  <si>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</si>
  <si>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</si>
  <si>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</si>
  <si>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</si>
  <si>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</si>
  <si>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</si>
  <si>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</si>
  <si>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</si>
  <si>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</si>
  <si>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</si>
  <si>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</si>
  <si>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</si>
  <si>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</si>
  <si>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</si>
  <si>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</si>
  <si>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</si>
  <si>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</si>
  <si>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</si>
  <si>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</si>
  <si>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</si>
  <si>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</si>
  <si>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</si>
  <si>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</si>
  <si>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</si>
  <si>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</si>
  <si>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</si>
  <si>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</si>
  <si>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</si>
  <si>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</si>
  <si>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</si>
  <si>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</si>
  <si>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</si>
  <si>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</si>
  <si>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</si>
  <si>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</si>
  <si>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</si>
  <si>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</si>
  <si>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</si>
  <si>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</si>
  <si>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</si>
  <si>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</si>
  <si>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</si>
  <si>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</si>
  <si>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</si>
  <si>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</si>
  <si>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</si>
  <si>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Iecavas veselības centrs, Pašvaldības aģentūra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</si>
  <si>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</si>
  <si>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</si>
  <si>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</si>
  <si>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</si>
  <si>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</si>
  <si>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</si>
  <si>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Afanasjeva Rita - ģimenes ārsta prakse</t>
  </si>
  <si>
    <t>Grigaļūne Iveta - ģimenes ārsta un arodveselības un arodslimību ārsta prakse</t>
  </si>
  <si>
    <t>Valsts kompensētais pacienta līdzmaksājums</t>
  </si>
  <si>
    <t>ILZES KUKUTES ĢIMENES ĀRSTA PRAKSE, SIA</t>
  </si>
  <si>
    <t>Tīcmane Gunta - ģimenes ārsta prakse</t>
  </si>
  <si>
    <t>Apeināne Inga - ģimenes ārsta prakse</t>
  </si>
  <si>
    <t>Ārvalstu komersanta Osauhing TNP KONSULTATSIOONID filiāle Latvijā</t>
  </si>
  <si>
    <t>Skudra Aija - ģimenes ārsta prakse</t>
  </si>
  <si>
    <t>G. Šmites ģimenes ārsta prakse, SIA</t>
  </si>
  <si>
    <t>Aizkraukles slimnīca, SIA</t>
  </si>
  <si>
    <t>Aknīstes veselības un sociālās aprūpes centrs, SIA</t>
  </si>
  <si>
    <t>Jēkabpils reģionālā slimnīca, SIA</t>
  </si>
  <si>
    <t>NaProMedicus, SIA</t>
  </si>
  <si>
    <t>Ogres rajona slimnīca, SIA</t>
  </si>
  <si>
    <t>OLIVERSS, SIA</t>
  </si>
  <si>
    <t xml:space="preserve">Rehabilitācijas centrs "Tērvete", SIA </t>
  </si>
  <si>
    <t>Santas Gulbes ģimenes ārsta prakse, SIA</t>
  </si>
  <si>
    <t>Viesītes veselības un sociālās aprūpes centrs, SIA</t>
  </si>
  <si>
    <t>Vijas Freimanes ārsta prakse, SIA</t>
  </si>
  <si>
    <t>Zemgales veselības centrs, SIA</t>
  </si>
  <si>
    <t>Veiktie pakalpojumi veselības aprūpei mājās Zemgalē 2022.gada 12 mēnešos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</si>
</sst>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5" borderId="0" applyNumberFormat="0" applyBorder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50" borderId="1" applyNumberFormat="0" applyAlignment="0" applyProtection="0"/>
    <xf numFmtId="0" fontId="12" fillId="13" borderId="2" applyNumberFormat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0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1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0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1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1" fillId="0" borderId="51" xfId="101" applyFont="1" applyBorder="1" applyAlignment="1">
      <alignment horizontal="center" vertical="center" wrapText="1"/>
      <protection/>
    </xf>
    <xf numFmtId="0" fontId="51" fillId="0" borderId="52" xfId="101" applyFont="1" applyBorder="1" applyAlignment="1">
      <alignment horizontal="center" vertical="center" wrapText="1"/>
      <protection/>
    </xf>
    <xf numFmtId="0" fontId="51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51" fillId="0" borderId="20" xfId="10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3" fontId="27" fillId="0" borderId="56" xfId="0" applyNumberFormat="1" applyFont="1" applyFill="1" applyBorder="1" applyAlignment="1">
      <alignment vertical="top" wrapText="1"/>
    </xf>
    <xf numFmtId="0" fontId="27" fillId="0" borderId="57" xfId="0" applyNumberFormat="1" applyFont="1" applyFill="1" applyBorder="1" applyAlignment="1">
      <alignment wrapText="1"/>
    </xf>
    <xf numFmtId="4" fontId="27" fillId="0" borderId="58" xfId="0" applyNumberFormat="1" applyFont="1" applyFill="1" applyBorder="1" applyAlignment="1">
      <alignment/>
    </xf>
    <xf numFmtId="4" fontId="27" fillId="0" borderId="56" xfId="0" applyNumberFormat="1" applyFont="1" applyFill="1" applyBorder="1" applyAlignment="1">
      <alignment/>
    </xf>
    <xf numFmtId="3" fontId="27" fillId="0" borderId="56" xfId="0" applyNumberFormat="1" applyFont="1" applyFill="1" applyBorder="1" applyAlignment="1">
      <alignment/>
    </xf>
    <xf numFmtId="4" fontId="27" fillId="0" borderId="59" xfId="0" applyNumberFormat="1" applyFont="1" applyFill="1" applyBorder="1" applyAlignment="1">
      <alignment/>
    </xf>
    <xf numFmtId="4" fontId="27" fillId="0" borderId="60" xfId="0" applyNumberFormat="1" applyFont="1" applyFill="1" applyBorder="1" applyAlignment="1">
      <alignment/>
    </xf>
    <xf numFmtId="4" fontId="27" fillId="0" borderId="61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 vertical="top" wrapText="1"/>
    </xf>
    <xf numFmtId="0" fontId="27" fillId="0" borderId="62" xfId="0" applyNumberFormat="1" applyFont="1" applyFill="1" applyBorder="1" applyAlignment="1">
      <alignment wrapText="1"/>
    </xf>
    <xf numFmtId="4" fontId="27" fillId="0" borderId="63" xfId="0" applyNumberFormat="1" applyFont="1" applyFill="1" applyBorder="1" applyAlignment="1">
      <alignment/>
    </xf>
    <xf numFmtId="0" fontId="28" fillId="0" borderId="64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4" fontId="28" fillId="0" borderId="64" xfId="0" applyNumberFormat="1" applyFont="1" applyFill="1" applyBorder="1" applyAlignment="1">
      <alignment vertical="center"/>
    </xf>
    <xf numFmtId="4" fontId="28" fillId="0" borderId="65" xfId="0" applyNumberFormat="1" applyFont="1" applyFill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4" fontId="28" fillId="0" borderId="66" xfId="0" applyNumberFormat="1" applyFont="1" applyFill="1" applyBorder="1" applyAlignment="1">
      <alignment/>
    </xf>
    <xf numFmtId="4" fontId="28" fillId="0" borderId="66" xfId="0" applyNumberFormat="1" applyFont="1" applyFill="1" applyBorder="1" applyAlignment="1">
      <alignment vertical="center"/>
    </xf>
    <xf numFmtId="3" fontId="28" fillId="0" borderId="67" xfId="0" applyNumberFormat="1" applyFont="1" applyFill="1" applyBorder="1" applyAlignment="1">
      <alignment vertical="center"/>
    </xf>
    <xf numFmtId="4" fontId="28" fillId="0" borderId="68" xfId="0" applyNumberFormat="1" applyFont="1" applyFill="1" applyBorder="1" applyAlignment="1">
      <alignment vertical="center"/>
    </xf>
    <xf numFmtId="3" fontId="28" fillId="0" borderId="68" xfId="0" applyNumberFormat="1" applyFont="1" applyFill="1" applyBorder="1" applyAlignment="1">
      <alignment vertical="center"/>
    </xf>
    <xf numFmtId="4" fontId="28" fillId="0" borderId="2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20" xfId="105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8" fillId="0" borderId="43" xfId="0" applyFont="1" applyBorder="1" applyAlignment="1">
      <alignment horizontal="center" vertical="center" wrapText="1"/>
    </xf>
    <xf numFmtId="0" fontId="27" fillId="0" borderId="22" xfId="105" applyFont="1" applyFill="1" applyBorder="1" applyAlignment="1">
      <alignment horizontal="center" vertical="center" wrapText="1"/>
      <protection/>
    </xf>
    <xf numFmtId="0" fontId="27" fillId="0" borderId="69" xfId="105" applyFont="1" applyFill="1" applyBorder="1" applyAlignment="1">
      <alignment horizontal="center" vertical="center" wrapText="1"/>
      <protection/>
    </xf>
    <xf numFmtId="1" fontId="27" fillId="0" borderId="22" xfId="105" applyNumberFormat="1" applyFont="1" applyFill="1" applyBorder="1" applyAlignment="1">
      <alignment horizontal="center" vertical="center" wrapText="1"/>
      <protection/>
    </xf>
    <xf numFmtId="1" fontId="27" fillId="0" borderId="20" xfId="105" applyNumberFormat="1" applyFont="1" applyFill="1" applyBorder="1" applyAlignment="1">
      <alignment horizontal="center" vertical="center" wrapText="1"/>
      <protection/>
    </xf>
    <xf numFmtId="1" fontId="28" fillId="0" borderId="20" xfId="105" applyNumberFormat="1" applyFont="1" applyFill="1" applyBorder="1" applyAlignment="1">
      <alignment horizontal="center" vertical="center" wrapText="1"/>
      <protection/>
    </xf>
    <xf numFmtId="1" fontId="28" fillId="0" borderId="20" xfId="105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0"/>
  <sheetViews>
    <sheetView tabSelected="1" zoomScale="70" zoomScaleNormal="70" zoomScalePageLayoutView="0" workbookViewId="0" topLeftCell="A1">
      <pane xSplit="2" ySplit="9" topLeftCell="C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28.421875" style="63" customWidth="1"/>
    <col min="2" max="2" width="17.00390625" style="63" hidden="1" customWidth="1"/>
    <col min="3" max="3" width="12.8515625" style="63" customWidth="1"/>
    <col min="4" max="4" width="11.57421875" style="63" customWidth="1"/>
    <col min="5" max="5" width="12.140625" style="63" customWidth="1"/>
    <col min="6" max="6" width="12.00390625" style="63" customWidth="1"/>
    <col min="7" max="7" width="12.57421875" style="63" customWidth="1"/>
    <col min="8" max="9" width="10.00390625" style="63" customWidth="1"/>
    <col min="10" max="11" width="10.57421875" style="63" customWidth="1"/>
    <col min="12" max="12" width="10.7109375" style="63" customWidth="1"/>
    <col min="13" max="13" width="11.28125" style="63" customWidth="1"/>
    <col min="14" max="14" width="10.57421875" style="63" customWidth="1"/>
    <col min="15" max="15" width="11.28125" style="63" customWidth="1"/>
    <col min="16" max="16" width="10.8515625" style="63" customWidth="1"/>
    <col min="17" max="17" width="10.140625" style="63" customWidth="1"/>
    <col min="18" max="18" width="10.8515625" style="63" customWidth="1"/>
    <col min="19" max="21" width="10.8515625" style="63" hidden="1" customWidth="1"/>
    <col min="22" max="22" width="13.28125" style="63" customWidth="1"/>
    <col min="23" max="23" width="14.57421875" style="63" customWidth="1"/>
    <col min="24" max="26" width="9.140625" style="63" customWidth="1"/>
    <col min="27" max="16384" width="9.140625" style="63" customWidth="1"/>
  </cols>
  <sheetData>
    <row r="2" spans="1:21" ht="18.75">
      <c r="A2" s="111" t="s">
        <v>256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6" spans="1:26" ht="45" customHeight="1">
      <c r="A6" s="99" t="s">
        <v>5</v>
      </c>
      <c r="B6" s="99" t="s">
        <v>6</v>
      </c>
      <c r="C6" s="100" t="s">
        <v>11</v>
      </c>
      <c r="D6" s="100"/>
      <c r="E6" s="100"/>
      <c r="F6" s="100"/>
      <c r="G6" s="100"/>
      <c r="H6" s="100"/>
      <c r="I6" s="100"/>
      <c r="J6" s="100"/>
      <c r="K6" s="100" t="s">
        <v>19</v>
      </c>
      <c r="L6" s="100"/>
      <c r="M6" s="100"/>
      <c r="N6" s="100"/>
      <c r="O6" s="100"/>
      <c r="P6" s="100"/>
      <c r="Q6" s="100"/>
      <c r="R6" s="100"/>
      <c r="S6" s="101" t="s">
        <v>230</v>
      </c>
      <c r="T6" s="64"/>
      <c r="U6" s="65"/>
      <c r="V6" s="101" t="s">
        <v>164</v>
      </c>
      <c r="W6" s="102"/>
      <c r="X6" s="64"/>
      <c r="Y6" s="64"/>
      <c r="Z6" s="65"/>
    </row>
    <row r="7" spans="1:26" ht="31.5" customHeight="1">
      <c r="A7" s="99"/>
      <c r="B7" s="99"/>
      <c r="C7" s="66" t="s">
        <v>232</v>
      </c>
      <c r="D7" s="66" t="s">
        <v>233</v>
      </c>
      <c r="E7" s="66" t="s">
        <v>231</v>
      </c>
      <c r="F7" s="66" t="s">
        <v>234</v>
      </c>
      <c r="G7" s="103" t="s">
        <v>235</v>
      </c>
      <c r="H7" s="103" t="s">
        <v>16</v>
      </c>
      <c r="I7" s="103" t="s">
        <v>17</v>
      </c>
      <c r="J7" s="103" t="s">
        <v>18</v>
      </c>
      <c r="K7" s="66" t="s">
        <v>232</v>
      </c>
      <c r="L7" s="66" t="s">
        <v>233</v>
      </c>
      <c r="M7" s="66" t="s">
        <v>231</v>
      </c>
      <c r="N7" s="66" t="s">
        <v>234</v>
      </c>
      <c r="O7" s="103" t="s">
        <v>235</v>
      </c>
      <c r="P7" s="103" t="s">
        <v>16</v>
      </c>
      <c r="Q7" s="103" t="s">
        <v>17</v>
      </c>
      <c r="R7" s="103" t="s">
        <v>18</v>
      </c>
      <c r="S7" s="104"/>
      <c r="T7" s="67"/>
      <c r="U7" s="68"/>
      <c r="V7" s="103" t="s">
        <v>231</v>
      </c>
      <c r="W7" s="103" t="s">
        <v>238</v>
      </c>
      <c r="X7" s="69"/>
      <c r="Y7" s="69"/>
      <c r="Z7" s="70"/>
    </row>
    <row r="8" spans="1:26" ht="102" customHeight="1">
      <c r="A8" s="99"/>
      <c r="B8" s="99"/>
      <c r="C8" s="71"/>
      <c r="D8" s="71" t="s">
        <v>166</v>
      </c>
      <c r="E8" s="71" t="s">
        <v>166</v>
      </c>
      <c r="F8" s="71" t="s">
        <v>166</v>
      </c>
      <c r="G8" s="105"/>
      <c r="H8" s="105" t="s">
        <v>16</v>
      </c>
      <c r="I8" s="105" t="s">
        <v>17</v>
      </c>
      <c r="J8" s="105" t="s">
        <v>18</v>
      </c>
      <c r="K8" s="71"/>
      <c r="L8" s="71" t="s">
        <v>166</v>
      </c>
      <c r="M8" s="71" t="s">
        <v>166</v>
      </c>
      <c r="N8" s="71" t="s">
        <v>166</v>
      </c>
      <c r="O8" s="105"/>
      <c r="P8" s="105" t="s">
        <v>16</v>
      </c>
      <c r="Q8" s="105" t="s">
        <v>17</v>
      </c>
      <c r="R8" s="105" t="s">
        <v>18</v>
      </c>
      <c r="S8" s="106" t="s">
        <v>231</v>
      </c>
      <c r="T8" s="107" t="s">
        <v>16</v>
      </c>
      <c r="U8" s="107" t="s">
        <v>17</v>
      </c>
      <c r="V8" s="105"/>
      <c r="W8" s="105" t="s">
        <v>238</v>
      </c>
      <c r="X8" s="108" t="s">
        <v>16</v>
      </c>
      <c r="Y8" s="108" t="s">
        <v>17</v>
      </c>
      <c r="Z8" s="108" t="s">
        <v>18</v>
      </c>
    </row>
    <row r="9" spans="1:26" s="73" customFormat="1" ht="12.75">
      <c r="A9" s="109"/>
      <c r="B9" s="109"/>
      <c r="C9" s="72"/>
      <c r="D9" s="110"/>
      <c r="E9" s="110"/>
      <c r="F9" s="110"/>
      <c r="G9" s="110"/>
      <c r="H9" s="110"/>
      <c r="I9" s="72"/>
      <c r="J9" s="110"/>
      <c r="K9" s="110"/>
      <c r="L9" s="72"/>
      <c r="M9" s="72"/>
      <c r="N9" s="72"/>
      <c r="O9" s="72"/>
      <c r="P9" s="110"/>
      <c r="Q9" s="110"/>
      <c r="R9" s="72"/>
      <c r="S9" s="109"/>
      <c r="T9" s="109"/>
      <c r="U9" s="109"/>
      <c r="V9" s="109"/>
      <c r="W9" s="109"/>
      <c r="X9" s="109"/>
      <c r="Y9" s="109"/>
      <c r="Z9" s="109"/>
    </row>
    <row r="10" spans="1:26" ht="44.25" customHeight="1">
      <c r="A10" s="74" t="s">
        <v>236</v>
      </c>
      <c r="B10" s="75">
        <v>540200017</v>
      </c>
      <c r="C10" s="76">
        <v>2631</v>
      </c>
      <c r="D10" s="77">
        <v>2631</v>
      </c>
      <c r="E10" s="77">
        <v>1583.94</v>
      </c>
      <c r="F10" s="77">
        <v>1583.94</v>
      </c>
      <c r="G10" s="77">
        <f>E10-D10</f>
        <v>-1047.06</v>
      </c>
      <c r="H10" s="78">
        <v>78</v>
      </c>
      <c r="I10" s="78">
        <v>11</v>
      </c>
      <c r="J10" s="79">
        <f aca="true" t="shared" si="0" ref="J10:J47">ROUND(H10/I10,2)</f>
        <v>7.09</v>
      </c>
      <c r="K10" s="76"/>
      <c r="L10" s="77"/>
      <c r="M10" s="77">
        <v>0</v>
      </c>
      <c r="N10" s="77">
        <v>0</v>
      </c>
      <c r="O10" s="80"/>
      <c r="P10" s="78"/>
      <c r="Q10" s="78"/>
      <c r="R10" s="79"/>
      <c r="S10" s="76"/>
      <c r="T10" s="78"/>
      <c r="U10" s="78"/>
      <c r="V10" s="76"/>
      <c r="W10" s="78"/>
      <c r="X10" s="78"/>
      <c r="Y10" s="78"/>
      <c r="Z10" s="81"/>
    </row>
    <row r="11" spans="1:26" ht="18" customHeight="1">
      <c r="A11" s="82" t="s">
        <v>245</v>
      </c>
      <c r="B11" s="83">
        <v>320200001</v>
      </c>
      <c r="C11" s="84">
        <v>56340</v>
      </c>
      <c r="D11" s="80">
        <v>56340</v>
      </c>
      <c r="E11" s="80">
        <v>56339.24</v>
      </c>
      <c r="F11" s="80">
        <v>56339.24</v>
      </c>
      <c r="G11" s="80">
        <f aca="true" t="shared" si="1" ref="G11:G47">E11-D11</f>
        <v>-0.7600000000020373</v>
      </c>
      <c r="H11" s="78">
        <v>2048</v>
      </c>
      <c r="I11" s="78">
        <v>38</v>
      </c>
      <c r="J11" s="79">
        <f t="shared" si="0"/>
        <v>53.89</v>
      </c>
      <c r="K11" s="84">
        <v>10785</v>
      </c>
      <c r="L11" s="80">
        <v>10785</v>
      </c>
      <c r="M11" s="80">
        <v>8906.65</v>
      </c>
      <c r="N11" s="80">
        <v>8906.65</v>
      </c>
      <c r="O11" s="80">
        <f aca="true" t="shared" si="2" ref="O11:O16">M11-L11</f>
        <v>-1878.3500000000004</v>
      </c>
      <c r="P11" s="78">
        <v>322</v>
      </c>
      <c r="Q11" s="78">
        <v>13</v>
      </c>
      <c r="R11" s="79">
        <f>P11/Q11</f>
        <v>24.76923076923077</v>
      </c>
      <c r="S11" s="84"/>
      <c r="T11" s="78"/>
      <c r="U11" s="78"/>
      <c r="V11" s="76"/>
      <c r="W11" s="78"/>
      <c r="X11" s="78"/>
      <c r="Y11" s="78"/>
      <c r="Z11" s="81"/>
    </row>
    <row r="12" spans="1:26" ht="18" customHeight="1">
      <c r="A12" s="82" t="s">
        <v>246</v>
      </c>
      <c r="B12" s="83">
        <v>560800001</v>
      </c>
      <c r="C12" s="84">
        <v>2451</v>
      </c>
      <c r="D12" s="80">
        <v>2451</v>
      </c>
      <c r="E12" s="80">
        <v>800.69</v>
      </c>
      <c r="F12" s="80">
        <v>800.69</v>
      </c>
      <c r="G12" s="80">
        <f t="shared" si="1"/>
        <v>-1650.31</v>
      </c>
      <c r="H12" s="78">
        <v>29</v>
      </c>
      <c r="I12" s="78">
        <v>2</v>
      </c>
      <c r="J12" s="79">
        <f t="shared" si="0"/>
        <v>14.5</v>
      </c>
      <c r="K12" s="84"/>
      <c r="L12" s="80"/>
      <c r="M12" s="80">
        <v>0</v>
      </c>
      <c r="N12" s="80">
        <v>0</v>
      </c>
      <c r="O12" s="80">
        <f t="shared" si="2"/>
        <v>0</v>
      </c>
      <c r="P12" s="78"/>
      <c r="Q12" s="78"/>
      <c r="R12" s="79"/>
      <c r="S12" s="84"/>
      <c r="T12" s="78"/>
      <c r="U12" s="78"/>
      <c r="V12" s="76"/>
      <c r="W12" s="78"/>
      <c r="X12" s="78"/>
      <c r="Y12" s="78"/>
      <c r="Z12" s="81"/>
    </row>
    <row r="13" spans="1:26" ht="28.5" customHeight="1">
      <c r="A13" s="82" t="s">
        <v>241</v>
      </c>
      <c r="B13" s="83">
        <v>327100003</v>
      </c>
      <c r="C13" s="84">
        <v>13444</v>
      </c>
      <c r="D13" s="80">
        <v>13444</v>
      </c>
      <c r="E13" s="80">
        <v>11920.9</v>
      </c>
      <c r="F13" s="80">
        <v>11920.9</v>
      </c>
      <c r="G13" s="80">
        <f t="shared" si="1"/>
        <v>-1523.1000000000004</v>
      </c>
      <c r="H13" s="78">
        <v>486</v>
      </c>
      <c r="I13" s="78">
        <v>32</v>
      </c>
      <c r="J13" s="79">
        <f t="shared" si="0"/>
        <v>15.19</v>
      </c>
      <c r="K13" s="84"/>
      <c r="L13" s="80"/>
      <c r="M13" s="80">
        <v>0</v>
      </c>
      <c r="N13" s="80">
        <v>0</v>
      </c>
      <c r="O13" s="80">
        <f t="shared" si="2"/>
        <v>0</v>
      </c>
      <c r="P13" s="78"/>
      <c r="Q13" s="78"/>
      <c r="R13" s="79"/>
      <c r="S13" s="84"/>
      <c r="T13" s="78"/>
      <c r="U13" s="78"/>
      <c r="V13" s="76"/>
      <c r="W13" s="78"/>
      <c r="X13" s="78"/>
      <c r="Y13" s="78"/>
      <c r="Z13" s="81"/>
    </row>
    <row r="14" spans="1:26" ht="29.25" customHeight="1">
      <c r="A14" s="82" t="s">
        <v>9</v>
      </c>
      <c r="B14" s="83">
        <v>460800006</v>
      </c>
      <c r="C14" s="84">
        <v>46354</v>
      </c>
      <c r="D14" s="80">
        <v>46354</v>
      </c>
      <c r="E14" s="80">
        <v>46353.88</v>
      </c>
      <c r="F14" s="80">
        <v>46353.880000000005</v>
      </c>
      <c r="G14" s="80">
        <f t="shared" si="1"/>
        <v>-0.12000000000261934</v>
      </c>
      <c r="H14" s="78">
        <v>1696</v>
      </c>
      <c r="I14" s="78">
        <v>42</v>
      </c>
      <c r="J14" s="79">
        <f t="shared" si="0"/>
        <v>40.38</v>
      </c>
      <c r="K14" s="84"/>
      <c r="L14" s="80"/>
      <c r="M14" s="80">
        <v>0</v>
      </c>
      <c r="N14" s="80">
        <v>0</v>
      </c>
      <c r="O14" s="80">
        <f t="shared" si="2"/>
        <v>0</v>
      </c>
      <c r="P14" s="78"/>
      <c r="Q14" s="78"/>
      <c r="R14" s="79"/>
      <c r="S14" s="84"/>
      <c r="T14" s="78"/>
      <c r="U14" s="78"/>
      <c r="V14" s="76"/>
      <c r="W14" s="78"/>
      <c r="X14" s="78"/>
      <c r="Y14" s="78"/>
      <c r="Z14" s="81"/>
    </row>
    <row r="15" spans="1:26" ht="33" customHeight="1">
      <c r="A15" s="82" t="s">
        <v>242</v>
      </c>
      <c r="B15" s="83">
        <v>10001883</v>
      </c>
      <c r="C15" s="84">
        <v>1580</v>
      </c>
      <c r="D15" s="80">
        <v>1580</v>
      </c>
      <c r="E15" s="80">
        <v>1579.98</v>
      </c>
      <c r="F15" s="80">
        <v>1579.98</v>
      </c>
      <c r="G15" s="80">
        <f t="shared" si="1"/>
        <v>-0.01999999999998181</v>
      </c>
      <c r="H15" s="78">
        <v>102</v>
      </c>
      <c r="I15" s="78">
        <v>6</v>
      </c>
      <c r="J15" s="79">
        <f t="shared" si="0"/>
        <v>17</v>
      </c>
      <c r="K15" s="84"/>
      <c r="L15" s="80"/>
      <c r="M15" s="80">
        <v>0</v>
      </c>
      <c r="N15" s="80">
        <v>0</v>
      </c>
      <c r="O15" s="80">
        <f t="shared" si="2"/>
        <v>0</v>
      </c>
      <c r="P15" s="78"/>
      <c r="Q15" s="78"/>
      <c r="R15" s="79"/>
      <c r="S15" s="84"/>
      <c r="T15" s="78"/>
      <c r="U15" s="78"/>
      <c r="V15" s="76"/>
      <c r="W15" s="77"/>
      <c r="X15" s="78"/>
      <c r="Y15" s="78"/>
      <c r="Z15" s="81"/>
    </row>
    <row r="16" spans="1:26" ht="18" customHeight="1">
      <c r="A16" s="82" t="s">
        <v>8</v>
      </c>
      <c r="B16" s="83">
        <v>400200024</v>
      </c>
      <c r="C16" s="84">
        <v>6269</v>
      </c>
      <c r="D16" s="80">
        <v>6269</v>
      </c>
      <c r="E16" s="80">
        <v>0</v>
      </c>
      <c r="F16" s="80">
        <v>0</v>
      </c>
      <c r="G16" s="80">
        <f t="shared" si="1"/>
        <v>-6269</v>
      </c>
      <c r="H16" s="78">
        <v>0</v>
      </c>
      <c r="I16" s="78">
        <v>0</v>
      </c>
      <c r="J16" s="79"/>
      <c r="K16" s="84">
        <v>16764</v>
      </c>
      <c r="L16" s="80">
        <v>16764</v>
      </c>
      <c r="M16" s="80">
        <v>12231.23</v>
      </c>
      <c r="N16" s="80">
        <v>12231.23</v>
      </c>
      <c r="O16" s="80">
        <f t="shared" si="2"/>
        <v>-4532.77</v>
      </c>
      <c r="P16" s="78">
        <v>443</v>
      </c>
      <c r="Q16" s="78">
        <v>13</v>
      </c>
      <c r="R16" s="79">
        <f>P16/Q16</f>
        <v>34.07692307692308</v>
      </c>
      <c r="S16" s="84"/>
      <c r="T16" s="78"/>
      <c r="U16" s="78"/>
      <c r="V16" s="76">
        <v>599.64</v>
      </c>
      <c r="W16" s="77">
        <v>12</v>
      </c>
      <c r="X16" s="78">
        <v>9</v>
      </c>
      <c r="Y16" s="78">
        <v>2</v>
      </c>
      <c r="Z16" s="81">
        <f>X16/Y16</f>
        <v>4.5</v>
      </c>
    </row>
    <row r="17" spans="1:26" ht="25.5" customHeight="1">
      <c r="A17" s="82" t="s">
        <v>44</v>
      </c>
      <c r="B17" s="83">
        <v>540200018</v>
      </c>
      <c r="C17" s="84">
        <v>24977</v>
      </c>
      <c r="D17" s="80">
        <v>24977</v>
      </c>
      <c r="E17" s="80">
        <v>24976.6</v>
      </c>
      <c r="F17" s="80">
        <v>24976.6</v>
      </c>
      <c r="G17" s="80">
        <f t="shared" si="1"/>
        <v>-0.4000000000014552</v>
      </c>
      <c r="H17" s="78">
        <v>1204</v>
      </c>
      <c r="I17" s="78">
        <v>22</v>
      </c>
      <c r="J17" s="79">
        <f t="shared" si="0"/>
        <v>54.73</v>
      </c>
      <c r="K17" s="84"/>
      <c r="L17" s="80"/>
      <c r="M17" s="80">
        <v>0</v>
      </c>
      <c r="N17" s="80">
        <v>0</v>
      </c>
      <c r="O17" s="80">
        <f aca="true" t="shared" si="3" ref="O17:O38">M17-L17</f>
        <v>0</v>
      </c>
      <c r="P17" s="78"/>
      <c r="Q17" s="78"/>
      <c r="R17" s="79"/>
      <c r="S17" s="84"/>
      <c r="T17" s="78"/>
      <c r="U17" s="78"/>
      <c r="V17" s="76"/>
      <c r="W17" s="78"/>
      <c r="X17" s="78"/>
      <c r="Y17" s="78"/>
      <c r="Z17" s="81"/>
    </row>
    <row r="18" spans="1:26" ht="25.5" customHeight="1">
      <c r="A18" s="82" t="s">
        <v>7</v>
      </c>
      <c r="B18" s="83">
        <v>460200036</v>
      </c>
      <c r="C18" s="84"/>
      <c r="D18" s="80"/>
      <c r="E18" s="80"/>
      <c r="F18" s="80">
        <v>0</v>
      </c>
      <c r="G18" s="80">
        <f t="shared" si="1"/>
        <v>0</v>
      </c>
      <c r="H18" s="78"/>
      <c r="I18" s="78"/>
      <c r="J18" s="79"/>
      <c r="K18" s="84">
        <v>8971</v>
      </c>
      <c r="L18" s="80">
        <v>8971</v>
      </c>
      <c r="M18" s="80">
        <v>7095.77</v>
      </c>
      <c r="N18" s="80">
        <v>7095.77</v>
      </c>
      <c r="O18" s="80">
        <f t="shared" si="3"/>
        <v>-1875.2299999999996</v>
      </c>
      <c r="P18" s="78">
        <v>257</v>
      </c>
      <c r="Q18" s="78">
        <v>11</v>
      </c>
      <c r="R18" s="79">
        <f>P18/Q18</f>
        <v>23.363636363636363</v>
      </c>
      <c r="S18" s="84"/>
      <c r="T18" s="78"/>
      <c r="U18" s="78"/>
      <c r="V18" s="76">
        <v>203.1</v>
      </c>
      <c r="W18" s="77">
        <v>12</v>
      </c>
      <c r="X18" s="78">
        <v>5</v>
      </c>
      <c r="Y18" s="78">
        <v>1</v>
      </c>
      <c r="Z18" s="81">
        <f>X18/Y18</f>
        <v>5</v>
      </c>
    </row>
    <row r="19" spans="1:26" ht="29.25" customHeight="1">
      <c r="A19" s="82" t="s">
        <v>244</v>
      </c>
      <c r="B19" s="83">
        <v>540200027</v>
      </c>
      <c r="C19" s="84">
        <v>3975</v>
      </c>
      <c r="D19" s="80">
        <v>3975</v>
      </c>
      <c r="E19" s="80">
        <v>3175.86</v>
      </c>
      <c r="F19" s="80">
        <v>3175.8599999999997</v>
      </c>
      <c r="G19" s="80">
        <f t="shared" si="1"/>
        <v>-799.1399999999999</v>
      </c>
      <c r="H19" s="78">
        <v>126</v>
      </c>
      <c r="I19" s="78">
        <v>16</v>
      </c>
      <c r="J19" s="79">
        <f t="shared" si="0"/>
        <v>7.88</v>
      </c>
      <c r="K19" s="84"/>
      <c r="L19" s="80"/>
      <c r="M19" s="80">
        <v>0</v>
      </c>
      <c r="N19" s="80">
        <v>0</v>
      </c>
      <c r="O19" s="80">
        <f t="shared" si="3"/>
        <v>0</v>
      </c>
      <c r="P19" s="78"/>
      <c r="Q19" s="78"/>
      <c r="R19" s="79"/>
      <c r="S19" s="84"/>
      <c r="T19" s="78"/>
      <c r="U19" s="78"/>
      <c r="V19" s="76"/>
      <c r="W19" s="78"/>
      <c r="X19" s="78"/>
      <c r="Y19" s="78"/>
      <c r="Z19" s="81"/>
    </row>
    <row r="20" spans="1:26" ht="29.25" customHeight="1">
      <c r="A20" s="82" t="s">
        <v>26</v>
      </c>
      <c r="B20" s="83">
        <v>326100011</v>
      </c>
      <c r="C20" s="84">
        <v>12746</v>
      </c>
      <c r="D20" s="80">
        <v>12746</v>
      </c>
      <c r="E20" s="80">
        <v>12745.06</v>
      </c>
      <c r="F20" s="80">
        <v>12745.060000000001</v>
      </c>
      <c r="G20" s="80">
        <f t="shared" si="1"/>
        <v>-0.9400000000005093</v>
      </c>
      <c r="H20" s="78">
        <v>466</v>
      </c>
      <c r="I20" s="78">
        <v>12</v>
      </c>
      <c r="J20" s="79">
        <f t="shared" si="0"/>
        <v>38.83</v>
      </c>
      <c r="K20" s="84"/>
      <c r="L20" s="80"/>
      <c r="M20" s="80">
        <v>0</v>
      </c>
      <c r="N20" s="80">
        <v>0</v>
      </c>
      <c r="O20" s="80">
        <f t="shared" si="3"/>
        <v>0</v>
      </c>
      <c r="P20" s="78"/>
      <c r="Q20" s="78"/>
      <c r="R20" s="79"/>
      <c r="S20" s="84"/>
      <c r="T20" s="78"/>
      <c r="U20" s="78"/>
      <c r="V20" s="76"/>
      <c r="W20" s="78"/>
      <c r="X20" s="78"/>
      <c r="Y20" s="78"/>
      <c r="Z20" s="81"/>
    </row>
    <row r="21" spans="1:26" ht="29.25" customHeight="1">
      <c r="A21" s="82" t="s">
        <v>237</v>
      </c>
      <c r="B21" s="83">
        <v>400200012</v>
      </c>
      <c r="C21" s="84">
        <v>3110</v>
      </c>
      <c r="D21" s="80">
        <v>3110</v>
      </c>
      <c r="E21" s="80">
        <v>883.52</v>
      </c>
      <c r="F21" s="80">
        <v>883.52</v>
      </c>
      <c r="G21" s="80">
        <f t="shared" si="1"/>
        <v>-2226.48</v>
      </c>
      <c r="H21" s="78">
        <v>32</v>
      </c>
      <c r="I21" s="78">
        <v>2</v>
      </c>
      <c r="J21" s="79">
        <f t="shared" si="0"/>
        <v>16</v>
      </c>
      <c r="K21" s="84"/>
      <c r="L21" s="80"/>
      <c r="M21" s="80">
        <v>0</v>
      </c>
      <c r="N21" s="80">
        <v>0</v>
      </c>
      <c r="O21" s="80">
        <f t="shared" si="3"/>
        <v>0</v>
      </c>
      <c r="P21" s="78"/>
      <c r="Q21" s="78"/>
      <c r="R21" s="79"/>
      <c r="S21" s="84"/>
      <c r="T21" s="78"/>
      <c r="U21" s="78"/>
      <c r="V21" s="76"/>
      <c r="W21" s="78"/>
      <c r="X21" s="78"/>
      <c r="Y21" s="78"/>
      <c r="Z21" s="81"/>
    </row>
    <row r="22" spans="1:26" ht="47.25" customHeight="1">
      <c r="A22" s="82" t="s">
        <v>229</v>
      </c>
      <c r="B22" s="83">
        <v>406435102</v>
      </c>
      <c r="C22" s="84">
        <v>19920</v>
      </c>
      <c r="D22" s="80">
        <v>19920</v>
      </c>
      <c r="E22" s="80">
        <v>14040.19</v>
      </c>
      <c r="F22" s="80">
        <v>14040.19</v>
      </c>
      <c r="G22" s="80">
        <f t="shared" si="1"/>
        <v>-5879.8099999999995</v>
      </c>
      <c r="H22" s="78">
        <v>559</v>
      </c>
      <c r="I22" s="78">
        <v>42</v>
      </c>
      <c r="J22" s="79">
        <f t="shared" si="0"/>
        <v>13.31</v>
      </c>
      <c r="K22" s="84">
        <v>3290</v>
      </c>
      <c r="L22" s="80">
        <v>3290</v>
      </c>
      <c r="M22" s="80">
        <v>0</v>
      </c>
      <c r="N22" s="80">
        <v>0</v>
      </c>
      <c r="O22" s="80">
        <f t="shared" si="3"/>
        <v>-3290</v>
      </c>
      <c r="P22" s="78"/>
      <c r="Q22" s="78"/>
      <c r="R22" s="79"/>
      <c r="S22" s="84"/>
      <c r="T22" s="78"/>
      <c r="U22" s="78"/>
      <c r="V22" s="76"/>
      <c r="W22" s="78"/>
      <c r="X22" s="78"/>
      <c r="Y22" s="78"/>
      <c r="Z22" s="81"/>
    </row>
    <row r="23" spans="1:26" ht="18" customHeight="1">
      <c r="A23" s="82" t="s">
        <v>239</v>
      </c>
      <c r="B23" s="83">
        <v>400200026</v>
      </c>
      <c r="C23" s="84">
        <v>10270</v>
      </c>
      <c r="D23" s="80">
        <v>10270</v>
      </c>
      <c r="E23" s="80">
        <v>7636.57</v>
      </c>
      <c r="F23" s="80">
        <v>7636.57</v>
      </c>
      <c r="G23" s="80">
        <f t="shared" si="1"/>
        <v>-2633.4300000000003</v>
      </c>
      <c r="H23" s="78">
        <v>493</v>
      </c>
      <c r="I23" s="78">
        <v>51</v>
      </c>
      <c r="J23" s="79">
        <f t="shared" si="0"/>
        <v>9.67</v>
      </c>
      <c r="K23" s="84"/>
      <c r="L23" s="80"/>
      <c r="M23" s="80">
        <v>0</v>
      </c>
      <c r="N23" s="80">
        <v>0</v>
      </c>
      <c r="O23" s="80">
        <f t="shared" si="3"/>
        <v>0</v>
      </c>
      <c r="P23" s="78"/>
      <c r="Q23" s="78"/>
      <c r="R23" s="79"/>
      <c r="S23" s="84"/>
      <c r="T23" s="78"/>
      <c r="U23" s="78"/>
      <c r="V23" s="76"/>
      <c r="W23" s="78"/>
      <c r="X23" s="78"/>
      <c r="Y23" s="78"/>
      <c r="Z23" s="81"/>
    </row>
    <row r="24" spans="1:26" ht="30.75" customHeight="1">
      <c r="A24" s="82" t="s">
        <v>4</v>
      </c>
      <c r="B24" s="83">
        <v>90024101</v>
      </c>
      <c r="C24" s="84">
        <v>64615</v>
      </c>
      <c r="D24" s="80">
        <v>64615</v>
      </c>
      <c r="E24" s="80">
        <v>52161.38</v>
      </c>
      <c r="F24" s="80">
        <v>52161.380000000005</v>
      </c>
      <c r="G24" s="80">
        <f t="shared" si="1"/>
        <v>-12453.620000000003</v>
      </c>
      <c r="H24" s="78">
        <v>1898</v>
      </c>
      <c r="I24" s="78">
        <v>126</v>
      </c>
      <c r="J24" s="79">
        <f t="shared" si="0"/>
        <v>15.06</v>
      </c>
      <c r="K24" s="84">
        <v>4418</v>
      </c>
      <c r="L24" s="80">
        <v>4418</v>
      </c>
      <c r="M24" s="80">
        <v>4417.6</v>
      </c>
      <c r="N24" s="80">
        <v>4417.6</v>
      </c>
      <c r="O24" s="80">
        <f t="shared" si="3"/>
        <v>-0.3999999999996362</v>
      </c>
      <c r="P24" s="78">
        <v>160</v>
      </c>
      <c r="Q24" s="78">
        <v>19</v>
      </c>
      <c r="R24" s="79">
        <f>P24/Q24</f>
        <v>8.421052631578947</v>
      </c>
      <c r="S24" s="84"/>
      <c r="T24" s="78"/>
      <c r="U24" s="78"/>
      <c r="V24" s="76"/>
      <c r="W24" s="77"/>
      <c r="X24" s="78"/>
      <c r="Y24" s="78"/>
      <c r="Z24" s="81"/>
    </row>
    <row r="25" spans="1:26" ht="30.75" customHeight="1">
      <c r="A25" s="82" t="s">
        <v>247</v>
      </c>
      <c r="B25" s="83">
        <v>110000048</v>
      </c>
      <c r="C25" s="84">
        <v>6125</v>
      </c>
      <c r="D25" s="80">
        <v>6125</v>
      </c>
      <c r="E25" s="80">
        <v>1022.93</v>
      </c>
      <c r="F25" s="80">
        <v>1022.93</v>
      </c>
      <c r="G25" s="80">
        <f t="shared" si="1"/>
        <v>-5102.07</v>
      </c>
      <c r="H25" s="78">
        <v>41</v>
      </c>
      <c r="I25" s="78">
        <v>5</v>
      </c>
      <c r="J25" s="79">
        <f t="shared" si="0"/>
        <v>8.2</v>
      </c>
      <c r="K25" s="84">
        <v>10929</v>
      </c>
      <c r="L25" s="80">
        <v>10929</v>
      </c>
      <c r="M25" s="80">
        <v>6405.52</v>
      </c>
      <c r="N25" s="80">
        <v>6405.52</v>
      </c>
      <c r="O25" s="80">
        <f t="shared" si="3"/>
        <v>-4523.48</v>
      </c>
      <c r="P25" s="78">
        <v>232</v>
      </c>
      <c r="Q25" s="78">
        <v>20</v>
      </c>
      <c r="R25" s="79">
        <f>P25/Q25</f>
        <v>11.6</v>
      </c>
      <c r="S25" s="84"/>
      <c r="T25" s="78"/>
      <c r="U25" s="78"/>
      <c r="V25" s="76">
        <v>950.7</v>
      </c>
      <c r="W25" s="77">
        <v>92</v>
      </c>
      <c r="X25" s="78">
        <v>18</v>
      </c>
      <c r="Y25" s="78">
        <v>1</v>
      </c>
      <c r="Z25" s="81">
        <f>X25/Y25</f>
        <v>18</v>
      </c>
    </row>
    <row r="26" spans="1:26" ht="39" customHeight="1">
      <c r="A26" s="82" t="s">
        <v>32</v>
      </c>
      <c r="B26" s="83">
        <v>400200016</v>
      </c>
      <c r="C26" s="84">
        <v>2817</v>
      </c>
      <c r="D26" s="80">
        <v>2817</v>
      </c>
      <c r="E26" s="80">
        <v>123.92</v>
      </c>
      <c r="F26" s="80">
        <v>123.92</v>
      </c>
      <c r="G26" s="80">
        <f t="shared" si="1"/>
        <v>-2693.08</v>
      </c>
      <c r="H26" s="78">
        <v>8</v>
      </c>
      <c r="I26" s="78">
        <v>3</v>
      </c>
      <c r="J26" s="79">
        <f t="shared" si="0"/>
        <v>2.67</v>
      </c>
      <c r="K26" s="84"/>
      <c r="L26" s="80"/>
      <c r="M26" s="80">
        <v>0</v>
      </c>
      <c r="N26" s="80">
        <v>0</v>
      </c>
      <c r="O26" s="80">
        <f t="shared" si="3"/>
        <v>0</v>
      </c>
      <c r="P26" s="78"/>
      <c r="Q26" s="78"/>
      <c r="R26" s="79"/>
      <c r="S26" s="84"/>
      <c r="T26" s="78"/>
      <c r="U26" s="78"/>
      <c r="V26" s="76"/>
      <c r="W26" s="78"/>
      <c r="X26" s="78"/>
      <c r="Y26" s="78"/>
      <c r="Z26" s="81"/>
    </row>
    <row r="27" spans="1:26" ht="30.75" customHeight="1">
      <c r="A27" s="82" t="s">
        <v>39</v>
      </c>
      <c r="B27" s="83">
        <v>540200009</v>
      </c>
      <c r="C27" s="84">
        <v>9663</v>
      </c>
      <c r="D27" s="80">
        <v>9663</v>
      </c>
      <c r="E27" s="80">
        <v>9662.2</v>
      </c>
      <c r="F27" s="80">
        <v>9662.199999999999</v>
      </c>
      <c r="G27" s="80">
        <f t="shared" si="1"/>
        <v>-0.7999999999992724</v>
      </c>
      <c r="H27" s="78">
        <v>364</v>
      </c>
      <c r="I27" s="78">
        <v>27</v>
      </c>
      <c r="J27" s="79">
        <f t="shared" si="0"/>
        <v>13.48</v>
      </c>
      <c r="K27" s="84"/>
      <c r="L27" s="80"/>
      <c r="M27" s="80">
        <v>0</v>
      </c>
      <c r="N27" s="80">
        <v>0</v>
      </c>
      <c r="O27" s="80">
        <f t="shared" si="3"/>
        <v>0</v>
      </c>
      <c r="P27" s="78"/>
      <c r="Q27" s="78"/>
      <c r="R27" s="79"/>
      <c r="S27" s="84"/>
      <c r="T27" s="78"/>
      <c r="U27" s="78"/>
      <c r="V27" s="76"/>
      <c r="W27" s="78"/>
      <c r="X27" s="78"/>
      <c r="Y27" s="78"/>
      <c r="Z27" s="81"/>
    </row>
    <row r="28" spans="1:26" ht="44.25" customHeight="1">
      <c r="A28" s="82" t="s">
        <v>42</v>
      </c>
      <c r="B28" s="83">
        <v>540200015</v>
      </c>
      <c r="C28" s="84">
        <v>1435</v>
      </c>
      <c r="D28" s="80">
        <v>1435</v>
      </c>
      <c r="E28" s="80">
        <v>836.46</v>
      </c>
      <c r="F28" s="80">
        <v>836.46</v>
      </c>
      <c r="G28" s="80">
        <f t="shared" si="1"/>
        <v>-598.54</v>
      </c>
      <c r="H28" s="78">
        <v>54</v>
      </c>
      <c r="I28" s="78">
        <v>16</v>
      </c>
      <c r="J28" s="79">
        <f t="shared" si="0"/>
        <v>3.38</v>
      </c>
      <c r="K28" s="84"/>
      <c r="L28" s="80"/>
      <c r="M28" s="80">
        <v>0</v>
      </c>
      <c r="N28" s="80">
        <v>0</v>
      </c>
      <c r="O28" s="80">
        <f t="shared" si="3"/>
        <v>0</v>
      </c>
      <c r="P28" s="78"/>
      <c r="Q28" s="78"/>
      <c r="R28" s="79"/>
      <c r="S28" s="84"/>
      <c r="T28" s="78"/>
      <c r="U28" s="78"/>
      <c r="V28" s="76"/>
      <c r="W28" s="78"/>
      <c r="X28" s="78"/>
      <c r="Y28" s="78"/>
      <c r="Z28" s="81"/>
    </row>
    <row r="29" spans="1:26" ht="29.25" customHeight="1">
      <c r="A29" s="82" t="s">
        <v>33</v>
      </c>
      <c r="B29" s="83">
        <v>400200017</v>
      </c>
      <c r="C29" s="84">
        <v>9203</v>
      </c>
      <c r="D29" s="80">
        <v>9203</v>
      </c>
      <c r="E29" s="80">
        <v>8918.03</v>
      </c>
      <c r="F29" s="80">
        <v>8918.029999999999</v>
      </c>
      <c r="G29" s="80">
        <f t="shared" si="1"/>
        <v>-284.96999999999935</v>
      </c>
      <c r="H29" s="78">
        <v>323</v>
      </c>
      <c r="I29" s="78">
        <v>16</v>
      </c>
      <c r="J29" s="79">
        <f t="shared" si="0"/>
        <v>20.19</v>
      </c>
      <c r="K29" s="84"/>
      <c r="L29" s="80"/>
      <c r="M29" s="80">
        <v>0</v>
      </c>
      <c r="N29" s="80">
        <v>0</v>
      </c>
      <c r="O29" s="80">
        <f t="shared" si="3"/>
        <v>0</v>
      </c>
      <c r="P29" s="78"/>
      <c r="Q29" s="78"/>
      <c r="R29" s="79"/>
      <c r="S29" s="84"/>
      <c r="T29" s="78"/>
      <c r="U29" s="78"/>
      <c r="V29" s="76"/>
      <c r="W29" s="78"/>
      <c r="X29" s="78"/>
      <c r="Y29" s="78"/>
      <c r="Z29" s="81"/>
    </row>
    <row r="30" spans="1:26" ht="29.25" customHeight="1">
      <c r="A30" s="82" t="s">
        <v>25</v>
      </c>
      <c r="B30" s="83">
        <v>321400004</v>
      </c>
      <c r="C30" s="84">
        <v>38417</v>
      </c>
      <c r="D30" s="80">
        <v>38417</v>
      </c>
      <c r="E30" s="80">
        <v>34203.59</v>
      </c>
      <c r="F30" s="80">
        <v>34203.590000000004</v>
      </c>
      <c r="G30" s="80">
        <f t="shared" si="1"/>
        <v>-4213.4100000000035</v>
      </c>
      <c r="H30" s="78">
        <v>1298</v>
      </c>
      <c r="I30" s="78">
        <v>25</v>
      </c>
      <c r="J30" s="79">
        <f t="shared" si="0"/>
        <v>51.92</v>
      </c>
      <c r="K30" s="84"/>
      <c r="L30" s="80"/>
      <c r="M30" s="80">
        <v>0</v>
      </c>
      <c r="N30" s="80">
        <v>0</v>
      </c>
      <c r="O30" s="80">
        <f t="shared" si="3"/>
        <v>0</v>
      </c>
      <c r="P30" s="78"/>
      <c r="Q30" s="78"/>
      <c r="R30" s="79"/>
      <c r="S30" s="84"/>
      <c r="T30" s="78"/>
      <c r="U30" s="78"/>
      <c r="V30" s="76"/>
      <c r="W30" s="78"/>
      <c r="X30" s="78"/>
      <c r="Y30" s="78"/>
      <c r="Z30" s="81"/>
    </row>
    <row r="31" spans="1:26" ht="29.25" customHeight="1">
      <c r="A31" s="82" t="s">
        <v>150</v>
      </c>
      <c r="B31" s="83">
        <v>31000004</v>
      </c>
      <c r="C31" s="84">
        <v>185756</v>
      </c>
      <c r="D31" s="80">
        <v>185756</v>
      </c>
      <c r="E31" s="80">
        <v>185755.12</v>
      </c>
      <c r="F31" s="80">
        <v>185755.12</v>
      </c>
      <c r="G31" s="80">
        <f t="shared" si="1"/>
        <v>-0.8800000000046566</v>
      </c>
      <c r="H31" s="78">
        <v>6876</v>
      </c>
      <c r="I31" s="78">
        <v>190</v>
      </c>
      <c r="J31" s="79">
        <f t="shared" si="0"/>
        <v>36.19</v>
      </c>
      <c r="K31" s="84"/>
      <c r="L31" s="80"/>
      <c r="M31" s="80">
        <v>0</v>
      </c>
      <c r="N31" s="80">
        <v>0</v>
      </c>
      <c r="O31" s="80">
        <f t="shared" si="3"/>
        <v>0</v>
      </c>
      <c r="P31" s="78"/>
      <c r="Q31" s="78"/>
      <c r="R31" s="79"/>
      <c r="S31" s="84"/>
      <c r="T31" s="78"/>
      <c r="U31" s="78"/>
      <c r="V31" s="76"/>
      <c r="W31" s="78"/>
      <c r="X31" s="78"/>
      <c r="Y31" s="78"/>
      <c r="Z31" s="81"/>
    </row>
    <row r="32" spans="1:26" ht="29.25" customHeight="1">
      <c r="A32" s="82" t="s">
        <v>248</v>
      </c>
      <c r="B32" s="83">
        <v>546700012</v>
      </c>
      <c r="C32" s="84">
        <v>9100</v>
      </c>
      <c r="D32" s="80">
        <v>9100</v>
      </c>
      <c r="E32" s="80">
        <v>8880.37</v>
      </c>
      <c r="F32" s="80">
        <v>8880.37</v>
      </c>
      <c r="G32" s="80">
        <f t="shared" si="1"/>
        <v>-219.6299999999992</v>
      </c>
      <c r="H32" s="78">
        <v>337</v>
      </c>
      <c r="I32" s="78">
        <v>20</v>
      </c>
      <c r="J32" s="79">
        <f t="shared" si="0"/>
        <v>16.85</v>
      </c>
      <c r="K32" s="84"/>
      <c r="L32" s="80"/>
      <c r="M32" s="80">
        <v>0</v>
      </c>
      <c r="N32" s="80">
        <v>0</v>
      </c>
      <c r="O32" s="80">
        <f t="shared" si="3"/>
        <v>0</v>
      </c>
      <c r="P32" s="78"/>
      <c r="Q32" s="78"/>
      <c r="R32" s="79"/>
      <c r="S32" s="84"/>
      <c r="T32" s="78"/>
      <c r="U32" s="78"/>
      <c r="V32" s="76"/>
      <c r="W32" s="78"/>
      <c r="X32" s="78"/>
      <c r="Y32" s="78"/>
      <c r="Z32" s="81"/>
    </row>
    <row r="33" spans="1:26" ht="29.25" customHeight="1">
      <c r="A33" s="82" t="s">
        <v>249</v>
      </c>
      <c r="B33" s="83">
        <v>740200008</v>
      </c>
      <c r="C33" s="84">
        <v>119979</v>
      </c>
      <c r="D33" s="80">
        <v>119979</v>
      </c>
      <c r="E33" s="80">
        <v>119978.93</v>
      </c>
      <c r="F33" s="80">
        <v>119978.93</v>
      </c>
      <c r="G33" s="80">
        <f t="shared" si="1"/>
        <v>-0.07000000000698492</v>
      </c>
      <c r="H33" s="78">
        <v>4349</v>
      </c>
      <c r="I33" s="78">
        <v>66</v>
      </c>
      <c r="J33" s="79">
        <f t="shared" si="0"/>
        <v>65.89</v>
      </c>
      <c r="K33" s="84">
        <v>17201</v>
      </c>
      <c r="L33" s="80">
        <v>17201</v>
      </c>
      <c r="M33" s="80">
        <v>10408.97</v>
      </c>
      <c r="N33" s="80">
        <v>10408.97</v>
      </c>
      <c r="O33" s="80">
        <f t="shared" si="3"/>
        <v>-6792.030000000001</v>
      </c>
      <c r="P33" s="78">
        <v>377</v>
      </c>
      <c r="Q33" s="78">
        <v>27</v>
      </c>
      <c r="R33" s="79">
        <f>P33/Q33</f>
        <v>13.962962962962964</v>
      </c>
      <c r="S33" s="84"/>
      <c r="T33" s="78"/>
      <c r="U33" s="78"/>
      <c r="V33" s="76">
        <v>3143.4</v>
      </c>
      <c r="W33" s="78">
        <v>370.5</v>
      </c>
      <c r="X33" s="78">
        <v>15</v>
      </c>
      <c r="Y33" s="78">
        <v>9</v>
      </c>
      <c r="Z33" s="81">
        <f>X33/Y33</f>
        <v>1.6666666666666667</v>
      </c>
    </row>
    <row r="34" spans="1:26" ht="29.25" customHeight="1">
      <c r="A34" s="82" t="s">
        <v>250</v>
      </c>
      <c r="B34" s="83">
        <v>741400026</v>
      </c>
      <c r="C34" s="84">
        <v>23970</v>
      </c>
      <c r="D34" s="80">
        <v>23970</v>
      </c>
      <c r="E34" s="80">
        <v>23969.09</v>
      </c>
      <c r="F34" s="80">
        <v>23969.09</v>
      </c>
      <c r="G34" s="80">
        <f t="shared" si="1"/>
        <v>-0.9099999999998545</v>
      </c>
      <c r="H34" s="78">
        <v>950</v>
      </c>
      <c r="I34" s="78">
        <v>57</v>
      </c>
      <c r="J34" s="79">
        <f t="shared" si="0"/>
        <v>16.67</v>
      </c>
      <c r="K34" s="84"/>
      <c r="L34" s="80"/>
      <c r="M34" s="80">
        <v>0</v>
      </c>
      <c r="N34" s="80">
        <v>0</v>
      </c>
      <c r="O34" s="80">
        <f t="shared" si="3"/>
        <v>0</v>
      </c>
      <c r="P34" s="78"/>
      <c r="Q34" s="78"/>
      <c r="R34" s="79"/>
      <c r="S34" s="84"/>
      <c r="T34" s="78"/>
      <c r="U34" s="78"/>
      <c r="V34" s="76"/>
      <c r="W34" s="78"/>
      <c r="X34" s="78"/>
      <c r="Y34" s="78"/>
      <c r="Z34" s="81"/>
    </row>
    <row r="35" spans="1:26" ht="29.25" customHeight="1">
      <c r="A35" s="82" t="s">
        <v>49</v>
      </c>
      <c r="B35" s="83">
        <v>561800003</v>
      </c>
      <c r="C35" s="84">
        <v>3547</v>
      </c>
      <c r="D35" s="80">
        <v>3547</v>
      </c>
      <c r="E35" s="80">
        <v>3546.26</v>
      </c>
      <c r="F35" s="80">
        <v>3546.26</v>
      </c>
      <c r="G35" s="80">
        <f t="shared" si="1"/>
        <v>-0.7399999999997817</v>
      </c>
      <c r="H35" s="78">
        <v>146</v>
      </c>
      <c r="I35" s="78">
        <v>15</v>
      </c>
      <c r="J35" s="79">
        <f t="shared" si="0"/>
        <v>9.73</v>
      </c>
      <c r="K35" s="84"/>
      <c r="L35" s="80"/>
      <c r="M35" s="80">
        <v>0</v>
      </c>
      <c r="N35" s="80">
        <v>0</v>
      </c>
      <c r="O35" s="80">
        <f t="shared" si="3"/>
        <v>0</v>
      </c>
      <c r="P35" s="78"/>
      <c r="Q35" s="78"/>
      <c r="R35" s="79"/>
      <c r="S35" s="84"/>
      <c r="T35" s="78"/>
      <c r="U35" s="78"/>
      <c r="V35" s="76"/>
      <c r="W35" s="77"/>
      <c r="X35" s="78"/>
      <c r="Y35" s="78"/>
      <c r="Z35" s="81"/>
    </row>
    <row r="36" spans="1:26" ht="29.25" customHeight="1">
      <c r="A36" s="82" t="s">
        <v>219</v>
      </c>
      <c r="B36" s="83">
        <v>741000013</v>
      </c>
      <c r="C36" s="84">
        <v>21332</v>
      </c>
      <c r="D36" s="80">
        <v>21332</v>
      </c>
      <c r="E36" s="80">
        <v>18617.61</v>
      </c>
      <c r="F36" s="80">
        <v>18617.61</v>
      </c>
      <c r="G36" s="80">
        <f t="shared" si="1"/>
        <v>-2714.3899999999994</v>
      </c>
      <c r="H36" s="78">
        <v>993</v>
      </c>
      <c r="I36" s="78">
        <v>18</v>
      </c>
      <c r="J36" s="79">
        <f t="shared" si="0"/>
        <v>55.17</v>
      </c>
      <c r="K36" s="84"/>
      <c r="L36" s="80"/>
      <c r="M36" s="80">
        <v>0</v>
      </c>
      <c r="N36" s="80">
        <v>0</v>
      </c>
      <c r="O36" s="80">
        <f t="shared" si="3"/>
        <v>0</v>
      </c>
      <c r="P36" s="78"/>
      <c r="Q36" s="78"/>
      <c r="R36" s="79"/>
      <c r="S36" s="84"/>
      <c r="T36" s="78"/>
      <c r="U36" s="78"/>
      <c r="V36" s="76"/>
      <c r="W36" s="78"/>
      <c r="X36" s="78"/>
      <c r="Y36" s="78"/>
      <c r="Z36" s="81"/>
    </row>
    <row r="37" spans="1:26" ht="29.25" customHeight="1">
      <c r="A37" s="82" t="s">
        <v>51</v>
      </c>
      <c r="B37" s="83">
        <v>741400024</v>
      </c>
      <c r="C37" s="84">
        <v>1775</v>
      </c>
      <c r="D37" s="80">
        <v>1775</v>
      </c>
      <c r="E37" s="80">
        <v>0</v>
      </c>
      <c r="F37" s="80">
        <v>0</v>
      </c>
      <c r="G37" s="80">
        <f t="shared" si="1"/>
        <v>-1775</v>
      </c>
      <c r="H37" s="78"/>
      <c r="I37" s="78"/>
      <c r="J37" s="79"/>
      <c r="K37" s="84"/>
      <c r="L37" s="80"/>
      <c r="M37" s="80">
        <v>0</v>
      </c>
      <c r="N37" s="80">
        <v>0</v>
      </c>
      <c r="O37" s="80">
        <f t="shared" si="3"/>
        <v>0</v>
      </c>
      <c r="P37" s="78"/>
      <c r="Q37" s="78"/>
      <c r="R37" s="79"/>
      <c r="S37" s="84"/>
      <c r="T37" s="78"/>
      <c r="U37" s="78"/>
      <c r="V37" s="76"/>
      <c r="W37" s="77"/>
      <c r="X37" s="78"/>
      <c r="Y37" s="78"/>
      <c r="Z37" s="81"/>
    </row>
    <row r="38" spans="1:26" ht="29.25" customHeight="1">
      <c r="A38" s="82" t="s">
        <v>251</v>
      </c>
      <c r="B38" s="83">
        <v>468900005</v>
      </c>
      <c r="C38" s="84"/>
      <c r="D38" s="80"/>
      <c r="E38" s="80"/>
      <c r="F38" s="80"/>
      <c r="G38" s="80">
        <f t="shared" si="1"/>
        <v>0</v>
      </c>
      <c r="H38" s="78"/>
      <c r="I38" s="78"/>
      <c r="J38" s="79"/>
      <c r="K38" s="84">
        <v>9496</v>
      </c>
      <c r="L38" s="80">
        <v>9496</v>
      </c>
      <c r="M38" s="80">
        <v>2402.07</v>
      </c>
      <c r="N38" s="80">
        <v>2402.07</v>
      </c>
      <c r="O38" s="80">
        <f t="shared" si="3"/>
        <v>-7093.93</v>
      </c>
      <c r="P38" s="78">
        <v>87</v>
      </c>
      <c r="Q38" s="78">
        <v>4</v>
      </c>
      <c r="R38" s="79">
        <f>P38/Q38</f>
        <v>21.75</v>
      </c>
      <c r="S38" s="84"/>
      <c r="T38" s="78"/>
      <c r="U38" s="78"/>
      <c r="V38" s="76">
        <v>40.62</v>
      </c>
      <c r="W38" s="78">
        <v>0</v>
      </c>
      <c r="X38" s="78">
        <v>1</v>
      </c>
      <c r="Y38" s="78">
        <v>1</v>
      </c>
      <c r="Z38" s="81">
        <f>X38/Y38</f>
        <v>1</v>
      </c>
    </row>
    <row r="39" spans="1:26" ht="29.25" customHeight="1">
      <c r="A39" s="82" t="s">
        <v>252</v>
      </c>
      <c r="B39" s="83">
        <v>407700001</v>
      </c>
      <c r="C39" s="84">
        <v>12136</v>
      </c>
      <c r="D39" s="80">
        <v>12136</v>
      </c>
      <c r="E39" s="80">
        <v>10313.14</v>
      </c>
      <c r="F39" s="80">
        <v>10313.140000000001</v>
      </c>
      <c r="G39" s="80">
        <f t="shared" si="1"/>
        <v>-1822.8600000000006</v>
      </c>
      <c r="H39" s="78">
        <v>514</v>
      </c>
      <c r="I39" s="78">
        <v>26</v>
      </c>
      <c r="J39" s="79">
        <f t="shared" si="0"/>
        <v>19.77</v>
      </c>
      <c r="K39" s="84"/>
      <c r="L39" s="80"/>
      <c r="M39" s="80">
        <v>0</v>
      </c>
      <c r="N39" s="80">
        <v>0</v>
      </c>
      <c r="O39" s="80"/>
      <c r="P39" s="78"/>
      <c r="Q39" s="78"/>
      <c r="R39" s="79"/>
      <c r="S39" s="84"/>
      <c r="T39" s="78"/>
      <c r="U39" s="78"/>
      <c r="V39" s="76"/>
      <c r="W39" s="78"/>
      <c r="X39" s="78"/>
      <c r="Y39" s="78"/>
      <c r="Z39" s="81"/>
    </row>
    <row r="40" spans="1:26" ht="29.25" customHeight="1">
      <c r="A40" s="82" t="s">
        <v>46</v>
      </c>
      <c r="B40" s="83">
        <v>546700003</v>
      </c>
      <c r="C40" s="84">
        <v>1462</v>
      </c>
      <c r="D40" s="80">
        <v>1462</v>
      </c>
      <c r="E40" s="80">
        <v>358.93</v>
      </c>
      <c r="F40" s="80">
        <v>358.93</v>
      </c>
      <c r="G40" s="80">
        <f t="shared" si="1"/>
        <v>-1103.07</v>
      </c>
      <c r="H40" s="78">
        <v>13</v>
      </c>
      <c r="I40" s="78">
        <v>2</v>
      </c>
      <c r="J40" s="79">
        <f t="shared" si="0"/>
        <v>6.5</v>
      </c>
      <c r="K40" s="84"/>
      <c r="L40" s="80"/>
      <c r="M40" s="80">
        <v>0</v>
      </c>
      <c r="N40" s="80">
        <v>0</v>
      </c>
      <c r="O40" s="80"/>
      <c r="P40" s="78"/>
      <c r="Q40" s="78"/>
      <c r="R40" s="79"/>
      <c r="S40" s="84"/>
      <c r="T40" s="78"/>
      <c r="U40" s="78"/>
      <c r="V40" s="76"/>
      <c r="W40" s="78"/>
      <c r="X40" s="78"/>
      <c r="Y40" s="78"/>
      <c r="Z40" s="81"/>
    </row>
    <row r="41" spans="1:26" ht="29.25" customHeight="1">
      <c r="A41" s="82" t="s">
        <v>243</v>
      </c>
      <c r="B41" s="83">
        <v>328275402</v>
      </c>
      <c r="C41" s="84">
        <v>12315</v>
      </c>
      <c r="D41" s="80">
        <v>12315</v>
      </c>
      <c r="E41" s="80">
        <v>12314.06</v>
      </c>
      <c r="F41" s="80">
        <v>12314.06</v>
      </c>
      <c r="G41" s="80">
        <f t="shared" si="1"/>
        <v>-0.9400000000005093</v>
      </c>
      <c r="H41" s="78">
        <v>446</v>
      </c>
      <c r="I41" s="78">
        <v>25</v>
      </c>
      <c r="J41" s="79">
        <f t="shared" si="0"/>
        <v>17.84</v>
      </c>
      <c r="K41" s="84"/>
      <c r="L41" s="80"/>
      <c r="M41" s="80">
        <v>0</v>
      </c>
      <c r="N41" s="80">
        <v>0</v>
      </c>
      <c r="O41" s="80"/>
      <c r="P41" s="78"/>
      <c r="Q41" s="78"/>
      <c r="R41" s="79"/>
      <c r="S41" s="84"/>
      <c r="T41" s="78"/>
      <c r="U41" s="78"/>
      <c r="V41" s="76"/>
      <c r="W41" s="78"/>
      <c r="X41" s="78"/>
      <c r="Y41" s="78"/>
      <c r="Z41" s="81"/>
    </row>
    <row r="42" spans="1:26" ht="18" customHeight="1">
      <c r="A42" s="82" t="s">
        <v>41</v>
      </c>
      <c r="B42" s="83">
        <v>540200014</v>
      </c>
      <c r="C42" s="84">
        <v>5967</v>
      </c>
      <c r="D42" s="80">
        <v>5967</v>
      </c>
      <c r="E42" s="80">
        <v>5632.44</v>
      </c>
      <c r="F42" s="80">
        <v>5632.4400000000005</v>
      </c>
      <c r="G42" s="80">
        <f t="shared" si="1"/>
        <v>-334.5600000000004</v>
      </c>
      <c r="H42" s="78">
        <v>204</v>
      </c>
      <c r="I42" s="78">
        <v>10</v>
      </c>
      <c r="J42" s="79">
        <f t="shared" si="0"/>
        <v>20.4</v>
      </c>
      <c r="K42" s="84"/>
      <c r="L42" s="80"/>
      <c r="M42" s="80">
        <v>0</v>
      </c>
      <c r="N42" s="80">
        <v>0</v>
      </c>
      <c r="O42" s="80"/>
      <c r="P42" s="78"/>
      <c r="Q42" s="78"/>
      <c r="R42" s="79"/>
      <c r="S42" s="84"/>
      <c r="T42" s="78"/>
      <c r="U42" s="78"/>
      <c r="V42" s="76"/>
      <c r="W42" s="77"/>
      <c r="X42" s="78"/>
      <c r="Y42" s="78"/>
      <c r="Z42" s="81"/>
    </row>
    <row r="43" spans="1:26" ht="26.25" customHeight="1">
      <c r="A43" s="82" t="s">
        <v>240</v>
      </c>
      <c r="B43" s="83">
        <v>741400023</v>
      </c>
      <c r="C43" s="84">
        <v>4025</v>
      </c>
      <c r="D43" s="80">
        <v>4025</v>
      </c>
      <c r="E43" s="80">
        <v>2480.94</v>
      </c>
      <c r="F43" s="80">
        <v>2480.94</v>
      </c>
      <c r="G43" s="80">
        <f t="shared" si="1"/>
        <v>-1544.06</v>
      </c>
      <c r="H43" s="78">
        <v>114</v>
      </c>
      <c r="I43" s="78">
        <v>7</v>
      </c>
      <c r="J43" s="79">
        <f t="shared" si="0"/>
        <v>16.29</v>
      </c>
      <c r="K43" s="84"/>
      <c r="L43" s="80"/>
      <c r="M43" s="80">
        <v>0</v>
      </c>
      <c r="N43" s="80">
        <v>0</v>
      </c>
      <c r="O43" s="80"/>
      <c r="P43" s="78"/>
      <c r="Q43" s="78"/>
      <c r="R43" s="79"/>
      <c r="S43" s="84"/>
      <c r="T43" s="78"/>
      <c r="U43" s="78"/>
      <c r="V43" s="76"/>
      <c r="W43" s="78"/>
      <c r="X43" s="78"/>
      <c r="Y43" s="78"/>
      <c r="Z43" s="81"/>
    </row>
    <row r="44" spans="1:26" ht="18" customHeight="1">
      <c r="A44" s="82" t="s">
        <v>253</v>
      </c>
      <c r="B44" s="83">
        <v>561800005</v>
      </c>
      <c r="C44" s="84">
        <v>2623</v>
      </c>
      <c r="D44" s="80">
        <v>2623</v>
      </c>
      <c r="E44" s="80">
        <v>0</v>
      </c>
      <c r="F44" s="80">
        <v>0</v>
      </c>
      <c r="G44" s="80">
        <f t="shared" si="1"/>
        <v>-2623</v>
      </c>
      <c r="H44" s="78"/>
      <c r="I44" s="78"/>
      <c r="J44" s="79"/>
      <c r="K44" s="84"/>
      <c r="L44" s="80"/>
      <c r="M44" s="80">
        <v>0</v>
      </c>
      <c r="N44" s="80">
        <v>0</v>
      </c>
      <c r="O44" s="80"/>
      <c r="P44" s="78"/>
      <c r="Q44" s="78"/>
      <c r="R44" s="79"/>
      <c r="S44" s="84"/>
      <c r="T44" s="78"/>
      <c r="U44" s="78"/>
      <c r="V44" s="76"/>
      <c r="W44" s="78"/>
      <c r="X44" s="78"/>
      <c r="Y44" s="78"/>
      <c r="Z44" s="81"/>
    </row>
    <row r="45" spans="1:26" ht="44.25" customHeight="1">
      <c r="A45" s="82" t="s">
        <v>254</v>
      </c>
      <c r="B45" s="83">
        <v>90000033</v>
      </c>
      <c r="C45" s="84">
        <v>14052</v>
      </c>
      <c r="D45" s="80">
        <v>14052</v>
      </c>
      <c r="E45" s="80">
        <v>11431.62</v>
      </c>
      <c r="F45" s="80">
        <v>11431.62</v>
      </c>
      <c r="G45" s="80">
        <f t="shared" si="1"/>
        <v>-2620.379999999999</v>
      </c>
      <c r="H45" s="78">
        <v>738</v>
      </c>
      <c r="I45" s="78">
        <v>66</v>
      </c>
      <c r="J45" s="79">
        <f t="shared" si="0"/>
        <v>11.18</v>
      </c>
      <c r="K45" s="84"/>
      <c r="L45" s="80"/>
      <c r="M45" s="80">
        <v>0</v>
      </c>
      <c r="N45" s="80">
        <v>0</v>
      </c>
      <c r="O45" s="80"/>
      <c r="P45" s="78"/>
      <c r="Q45" s="78"/>
      <c r="R45" s="79"/>
      <c r="S45" s="84"/>
      <c r="T45" s="78"/>
      <c r="U45" s="78"/>
      <c r="V45" s="76"/>
      <c r="W45" s="78"/>
      <c r="X45" s="78"/>
      <c r="Y45" s="78"/>
      <c r="Z45" s="81"/>
    </row>
    <row r="46" spans="1:26" ht="27.75" customHeight="1">
      <c r="A46" s="82" t="s">
        <v>130</v>
      </c>
      <c r="B46" s="83">
        <v>90075406</v>
      </c>
      <c r="C46" s="84">
        <v>4295</v>
      </c>
      <c r="D46" s="80">
        <v>4295</v>
      </c>
      <c r="E46" s="80">
        <v>4251.94</v>
      </c>
      <c r="F46" s="80">
        <v>4251.9400000000005</v>
      </c>
      <c r="G46" s="80">
        <f t="shared" si="1"/>
        <v>-43.0600000000004</v>
      </c>
      <c r="H46" s="78">
        <v>154</v>
      </c>
      <c r="I46" s="78">
        <v>10</v>
      </c>
      <c r="J46" s="79">
        <f t="shared" si="0"/>
        <v>15.4</v>
      </c>
      <c r="K46" s="84"/>
      <c r="L46" s="80"/>
      <c r="M46" s="80">
        <v>0</v>
      </c>
      <c r="N46" s="80">
        <v>0</v>
      </c>
      <c r="O46" s="80"/>
      <c r="P46" s="78"/>
      <c r="Q46" s="78"/>
      <c r="R46" s="79"/>
      <c r="S46" s="84"/>
      <c r="T46" s="78"/>
      <c r="U46" s="78"/>
      <c r="V46" s="76"/>
      <c r="W46" s="78"/>
      <c r="X46" s="78"/>
      <c r="Y46" s="78"/>
      <c r="Z46" s="81"/>
    </row>
    <row r="47" spans="1:26" ht="27.75" customHeight="1">
      <c r="A47" s="82" t="s">
        <v>255</v>
      </c>
      <c r="B47" s="83">
        <v>90000026</v>
      </c>
      <c r="C47" s="84">
        <v>96159</v>
      </c>
      <c r="D47" s="80">
        <v>96159</v>
      </c>
      <c r="E47" s="80">
        <v>77069.45</v>
      </c>
      <c r="F47" s="80">
        <v>77069.45</v>
      </c>
      <c r="G47" s="80">
        <f t="shared" si="1"/>
        <v>-19089.550000000003</v>
      </c>
      <c r="H47" s="78">
        <v>2945</v>
      </c>
      <c r="I47" s="78">
        <v>276</v>
      </c>
      <c r="J47" s="79">
        <f t="shared" si="0"/>
        <v>10.67</v>
      </c>
      <c r="K47" s="84"/>
      <c r="L47" s="80"/>
      <c r="M47" s="80">
        <v>0</v>
      </c>
      <c r="N47" s="80">
        <v>0</v>
      </c>
      <c r="O47" s="80"/>
      <c r="P47" s="78"/>
      <c r="Q47" s="78"/>
      <c r="R47" s="79"/>
      <c r="S47" s="84"/>
      <c r="T47" s="78"/>
      <c r="U47" s="78"/>
      <c r="V47" s="76">
        <v>267.9</v>
      </c>
      <c r="W47" s="78">
        <v>0</v>
      </c>
      <c r="X47" s="78">
        <v>7</v>
      </c>
      <c r="Y47" s="78">
        <v>1</v>
      </c>
      <c r="Z47" s="81">
        <f>X47/Y47</f>
        <v>7</v>
      </c>
    </row>
    <row r="48" spans="1:26" ht="12.75">
      <c r="A48" s="85" t="s">
        <v>0</v>
      </c>
      <c r="B48" s="86"/>
      <c r="C48" s="87">
        <f aca="true" t="shared" si="4" ref="C48:I48">SUM(C10:C47)</f>
        <v>854835</v>
      </c>
      <c r="D48" s="88">
        <f t="shared" si="4"/>
        <v>854835</v>
      </c>
      <c r="E48" s="88">
        <f t="shared" si="4"/>
        <v>773564.8399999997</v>
      </c>
      <c r="F48" s="88">
        <f t="shared" si="4"/>
        <v>773564.8399999999</v>
      </c>
      <c r="G48" s="88">
        <f t="shared" si="4"/>
        <v>-81270.16000000003</v>
      </c>
      <c r="H48" s="89">
        <f t="shared" si="4"/>
        <v>30084</v>
      </c>
      <c r="I48" s="89">
        <f t="shared" si="4"/>
        <v>1282</v>
      </c>
      <c r="J48" s="90">
        <f>ROUND(H48/I48,2)</f>
        <v>23.47</v>
      </c>
      <c r="K48" s="87">
        <f aca="true" t="shared" si="5" ref="K48:Q48">SUM(K10:K47)</f>
        <v>81854</v>
      </c>
      <c r="L48" s="88">
        <f t="shared" si="5"/>
        <v>81854</v>
      </c>
      <c r="M48" s="88">
        <f t="shared" si="5"/>
        <v>51867.810000000005</v>
      </c>
      <c r="N48" s="88">
        <f t="shared" si="5"/>
        <v>51867.810000000005</v>
      </c>
      <c r="O48" s="88">
        <f t="shared" si="5"/>
        <v>-29986.190000000002</v>
      </c>
      <c r="P48" s="89">
        <f t="shared" si="5"/>
        <v>1878</v>
      </c>
      <c r="Q48" s="89">
        <f t="shared" si="5"/>
        <v>107</v>
      </c>
      <c r="R48" s="91">
        <f>ROUND(P48/Q48,2)</f>
        <v>17.55</v>
      </c>
      <c r="S48" s="87">
        <f>SUM(S10:S47)</f>
        <v>0</v>
      </c>
      <c r="T48" s="89">
        <f>SUM(T10:T47)</f>
        <v>0</v>
      </c>
      <c r="U48" s="92">
        <v>0</v>
      </c>
      <c r="V48" s="87">
        <f>SUM(V10:V47)</f>
        <v>5205.36</v>
      </c>
      <c r="W48" s="93">
        <f>SUM(W10:W47)</f>
        <v>486.5</v>
      </c>
      <c r="X48" s="94">
        <f>SUM(X10:X47)</f>
        <v>55</v>
      </c>
      <c r="Y48" s="94">
        <f>SUM(Y10:Y47)</f>
        <v>15</v>
      </c>
      <c r="Z48" s="95">
        <f>ROUND(X48/Y48,2)</f>
        <v>3.67</v>
      </c>
    </row>
    <row r="49" s="96" customFormat="1" ht="12.75"/>
    <row r="50" spans="1:21" s="96" customFormat="1" ht="12.75">
      <c r="A50" s="97"/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</sheetData>
  <sheetProtection/>
  <mergeCells count="26">
    <mergeCell ref="D7:D8"/>
    <mergeCell ref="E7:E8"/>
    <mergeCell ref="F7:F8"/>
    <mergeCell ref="L7:L8"/>
    <mergeCell ref="M7:M8"/>
    <mergeCell ref="N7:N8"/>
    <mergeCell ref="W7:W8"/>
    <mergeCell ref="V6:Z6"/>
    <mergeCell ref="A50:U50"/>
    <mergeCell ref="C6:J6"/>
    <mergeCell ref="K6:R6"/>
    <mergeCell ref="R7:R8"/>
    <mergeCell ref="I7:I8"/>
    <mergeCell ref="J7:J8"/>
    <mergeCell ref="K7:K8"/>
    <mergeCell ref="V7:V8"/>
    <mergeCell ref="A2:U2"/>
    <mergeCell ref="S6:U6"/>
    <mergeCell ref="A6:A8"/>
    <mergeCell ref="B6:B8"/>
    <mergeCell ref="Q7:Q8"/>
    <mergeCell ref="C7:C8"/>
    <mergeCell ref="G7:G8"/>
    <mergeCell ref="H7:H8"/>
    <mergeCell ref="O7:O8"/>
    <mergeCell ref="P7:P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61" t="s">
        <v>64</v>
      </c>
      <c r="B3" s="55" t="s">
        <v>6</v>
      </c>
      <c r="C3" s="55" t="s">
        <v>5</v>
      </c>
      <c r="D3" s="62" t="s">
        <v>11</v>
      </c>
      <c r="E3" s="62"/>
      <c r="F3" s="62"/>
      <c r="G3" s="62"/>
      <c r="H3" s="62"/>
      <c r="I3" s="62"/>
      <c r="J3" s="62"/>
      <c r="K3" s="62"/>
      <c r="L3" s="62" t="s">
        <v>19</v>
      </c>
      <c r="M3" s="62"/>
      <c r="N3" s="62"/>
      <c r="O3" s="62"/>
      <c r="P3" s="62"/>
      <c r="Q3" s="62"/>
      <c r="R3" s="62"/>
      <c r="S3" s="62"/>
      <c r="T3" s="59" t="s">
        <v>20</v>
      </c>
      <c r="U3" s="56" t="s">
        <v>164</v>
      </c>
      <c r="V3" s="57"/>
      <c r="W3" s="57"/>
      <c r="X3" s="57"/>
      <c r="Y3" s="57"/>
      <c r="Z3" s="57"/>
      <c r="AA3" s="57"/>
      <c r="AB3" s="58"/>
    </row>
    <row r="4" spans="1:28" ht="96">
      <c r="A4" s="61"/>
      <c r="B4" s="55"/>
      <c r="C4" s="55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60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2023-04-03T13:18:34Z</cp:lastPrinted>
  <dcterms:created xsi:type="dcterms:W3CDTF">2006-03-14T12:21:32Z</dcterms:created>
  <dcterms:modified xsi:type="dcterms:W3CDTF">2023-04-04T11:32:20Z</dcterms:modified>
  <cp:category/>
  <cp:version/>
  <cp:contentType/>
  <cp:contentStatus/>
</cp:coreProperties>
</file>