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Zemgale" sheetId="1" r:id="rId1"/>
  </sheets>
  <definedNames>
    <definedName name="_xlfn.IFERROR" hidden="1">#NAME?</definedName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<sst xmlns="http://schemas.openxmlformats.org/spreadsheetml/2006/main" count="227" uniqueCount="116">
  <si>
    <t>Vrubļevska Tamāra - ārsta prakse otolaringoloģijā</t>
  </si>
  <si>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</si>
  <si>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</si>
  <si>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</si>
  <si>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</si>
  <si>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</si>
  <si>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</si>
  <si>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Bauverte Inita - ārsta prakse oftalmoloģijā</t>
  </si>
  <si>
    <t>Kaļenčuka Svetlana - ārsta prakse neiroloģijā</t>
  </si>
  <si>
    <t>Landorfs Juris-  ārsta prakse neiroloģijā</t>
  </si>
  <si>
    <t>Lūse Elita - ārsta prakse oftalmoloģijā</t>
  </si>
  <si>
    <t>Melkerte Iveta - ārsta prakse otorinolaringoloģijā</t>
  </si>
  <si>
    <t>Lejiņa Ligita - ārsta prakse oftalmoloģijā</t>
  </si>
  <si>
    <t>Ārstniecības iestādes</t>
  </si>
  <si>
    <t>Līguma summa</t>
  </si>
  <si>
    <t>Rūde Iveta - ārsta prakse narkoloģijā un psihiatrijā</t>
  </si>
  <si>
    <t>Jelgavas poliklīnika, SIA</t>
  </si>
  <si>
    <t>Veiktais darba apjoms pārskata periodā</t>
  </si>
  <si>
    <t>Ārstniecības iestādes ieņēmumi kopā</t>
  </si>
  <si>
    <t>veiktais darba apjoms</t>
  </si>
  <si>
    <t>t.sk.</t>
  </si>
  <si>
    <t>I. Muzikantes ārsta prakse, SIA</t>
  </si>
  <si>
    <t>Ruzhylo Roman - ārsta prakse oftalmoloģijā</t>
  </si>
  <si>
    <t>Auces slimnīca, Auces pašvaldības SIA</t>
  </si>
  <si>
    <t>Asklepius-ārsta prakse, IK</t>
  </si>
  <si>
    <t>Bičevska Iveta - ārsta prakse ginekoloģijā, dzemdniecība</t>
  </si>
  <si>
    <t>Tomsone Zane-ārsta prakse ginekoloģijā, dzemdniecībā</t>
  </si>
  <si>
    <t>Ligitas Igaunes ārsta prakse neiroloģijā, SIA</t>
  </si>
  <si>
    <t>Iecavas veselības centrs, Pašvaldības aģentūra</t>
  </si>
  <si>
    <t>Pajumte B.V, SIA</t>
  </si>
  <si>
    <t>Freiberga Selga  - ārsta dermatologa, venerologa un kosmetologa prakse</t>
  </si>
  <si>
    <t>LIJAS MORAS ĀRSTA PRAKSE, SIA</t>
  </si>
  <si>
    <t>Mirdzas Siliņas ārsta prakse, SIA</t>
  </si>
  <si>
    <t>Vanaga Māra - ārsta prakse ginekoloģijā, dzemdniecībā</t>
  </si>
  <si>
    <t>Epizodes un manipulācijas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</si>
  <si>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</si>
  <si>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</si>
  <si>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</si>
  <si>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>Vecumnieku novada pašvaldības iestāde "Vecumnieku veselības centrs"</t>
  </si>
  <si>
    <t>Dobeles un apkārtnes slimnīca, SIA</t>
  </si>
  <si>
    <t>S.Ozoliņas acu ārstu prakse, SIA</t>
  </si>
  <si>
    <t>Zīvertes prakse, SIA</t>
  </si>
  <si>
    <t>Medikamenti</t>
  </si>
  <si>
    <t>JELGAVAS PILSĒTAS SLIMNĪCA, SIA</t>
  </si>
  <si>
    <t>Bauskas slimnīca, SIA</t>
  </si>
  <si>
    <t>FITOSAN PLUS, Medicīnas centrs SIA</t>
  </si>
  <si>
    <t>Krūmiņa Lija - ģimenes ārsta, kardiologa un reimatologa ārsta prakse</t>
  </si>
  <si>
    <t>Valsts kompensētais pacienta līdzmaksājums</t>
  </si>
  <si>
    <t>valsts neapmaksātais pacienta līdzmaksājums, ņemot vērā pārstrādi</t>
  </si>
  <si>
    <t>valsts kompensētais pacienta līdzmaksājums</t>
  </si>
  <si>
    <t>AP82 - Covid-19 laboratorijas pakalpojumi  </t>
  </si>
  <si>
    <t>Līguma summa pārskata periodā</t>
  </si>
  <si>
    <t>AP86 - SARS-CoV-2 antigēna noteikšana</t>
  </si>
  <si>
    <t>Dita Leinerte - psihologa prakse</t>
  </si>
  <si>
    <t>Inese Platpīre - psihologa prakse</t>
  </si>
  <si>
    <t>Inese Muceniece - psihologa prakse</t>
  </si>
  <si>
    <t>Inese Rūtiņa - psihologa prakse</t>
  </si>
  <si>
    <t>Kristīne Karlsone - psihologa prakse</t>
  </si>
  <si>
    <t>Ligita Ozola - psihologa prakse</t>
  </si>
  <si>
    <t>Marta Mihelsone - psihologa prakse</t>
  </si>
  <si>
    <t>Sarmīte Jaševa - psihologa prakse</t>
  </si>
  <si>
    <t>Agita Vimba - psihologa prakse</t>
  </si>
  <si>
    <t>t.sk. Psihoemocionālās veselības uzraudzības un atbalsta kabinets</t>
  </si>
  <si>
    <t>t.sk.Fiksētais maksājums par IAL izmantošanu uzņemšanas nodaļā (LNS2_7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</si>
  <si>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</si>
  <si>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</si>
  <si>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</si>
  <si>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Profilaktiskās apskates (ieskaitot AP64, AP65, AP72, AP73, AP76)</t>
  </si>
  <si>
    <t>Prognozējamā invaliditāte un novēršamās invaliditātes ārstu konsīlijs (AP44)</t>
  </si>
  <si>
    <t>Mammogrāfija (AP07)</t>
  </si>
  <si>
    <t>Medicīniskā apaugļošana (AP43)</t>
  </si>
  <si>
    <t>Ļaundabīgo audzēju primārie diagnostiskie izmeklējumi  (AP55)</t>
  </si>
  <si>
    <t>Speciālistu konsultācijas konstatētas atradnes gadījumā 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</si>
  <si>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</si>
  <si>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</si>
  <si>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</si>
  <si>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Rehabilitācija pacientiem, kas pārslimojuši Covid-19</t>
  </si>
  <si>
    <t>bērniem (AP89) un pieaugušiem (AP90)</t>
  </si>
  <si>
    <t>dienas stacionārā bērniem (AP92) un dienas stacionārā pieaugušajiem (AP91)</t>
  </si>
  <si>
    <t>AP83 - Covid-19 vakcinācijas kabineta pakalpojumi</t>
  </si>
  <si>
    <t>Skābekļa terapija (AP93)</t>
  </si>
  <si>
    <t>Psihologa/psihoterapeita pakalpojumi (AP87)</t>
  </si>
  <si>
    <t>Gripas vakcinācija (AP95, AP97)</t>
  </si>
  <si>
    <t>AP123 - SAVA pakalpojumi personām ar COVID-19 infekciju vai kontaktpersonām (taloni ar CS pacientu grupu)</t>
  </si>
  <si>
    <t xml:space="preserve">AP124 - Pārējie pakalpojumi, kas tiek finansēti no līdzekļiem neparedzētiem gadījumiem </t>
  </si>
  <si>
    <t xml:space="preserve">Autiska spektra traucējumu diagnostika (AP99) </t>
  </si>
  <si>
    <t>Prioritārie pakalpojumi pacientiem ar ļaundabīgo audzēju (AP122)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</si>
  <si>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</si>
  <si>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</si>
  <si>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</si>
  <si>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</si>
  <si>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Patvēruma meklētājiem sniegtie pakalpojumi, saskaņā ar valdības apstiprināto rīcības plānu (AP57)</t>
  </si>
  <si>
    <t>Aprēķinātais pacienta līdzmaksājums (iekasē ārstniecības iestāde)</t>
  </si>
  <si>
    <t xml:space="preserve">SAVA speciālistu prakses un citi pakalpojumu sniedzēji, kopā </t>
  </si>
  <si>
    <t xml:space="preserve"> Indra Krūmiņa - psihologa prakse</t>
  </si>
  <si>
    <t>V</t>
  </si>
  <si>
    <t>P</t>
  </si>
  <si>
    <t>Aizkraukles slimnīca, SIA</t>
  </si>
  <si>
    <t>Jēkabpils reģionālā slimnīca, SIA</t>
  </si>
  <si>
    <t>Ogres rajona slimnīca, SIA</t>
  </si>
  <si>
    <t>Slimnīca Ģintermuiža, Valsts SIA</t>
  </si>
  <si>
    <t>Aknīstes veselības un sociālās aprūpes centrs, SIA</t>
  </si>
  <si>
    <t>Dialīzes centrs, SIA</t>
  </si>
  <si>
    <t>Medicīnas sabiedrība "Optima 1", SIA</t>
  </si>
  <si>
    <t xml:space="preserve">Rehabilitācijas centrs "Tērvete", SIA </t>
  </si>
  <si>
    <t>Zemgales veselības centrs, SIA</t>
  </si>
  <si>
    <t>Daces Teterovskas ārsta prakse endokrinoloģijā, SIA</t>
  </si>
  <si>
    <t>Ilgas Zaķes ārsta prakse, SIA</t>
  </si>
  <si>
    <t>Lornete, SIA</t>
  </si>
  <si>
    <t>OLIVERSS, SIA</t>
  </si>
  <si>
    <t>Rūtas Gravas ārsta prakse psihiatrijā, SIA</t>
  </si>
  <si>
    <t>Zemgales diabēta centrs, SIA</t>
  </si>
  <si>
    <t>Ausmas Balodes ģimenes ārsta doktorāts, SIA</t>
  </si>
  <si>
    <t>V.Milleres ārsta prakse, SIA</t>
  </si>
  <si>
    <t>Ilvas Koškinas privātprakse, SIA</t>
  </si>
  <si>
    <t>Pārskats par noslēgtiem līgumiem  un veikto  sekundārās ambulatorās veselības aprūpes (SAVA) darba apjomu Zemgalē 2022.gada 12 mēnešos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</si>
</sst>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  <numFmt numFmtId="203" formatCode="#,##0.000000000000"/>
    <numFmt numFmtId="204" formatCode="#,##0.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</numFmts>
  <fonts count="51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9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4" fillId="5" borderId="0" applyNumberFormat="0" applyBorder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55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56" borderId="20" xfId="0" applyFont="1" applyFill="1" applyBorder="1" applyAlignment="1">
      <alignment horizontal="center" vertical="center"/>
    </xf>
    <xf numFmtId="0" fontId="21" fillId="56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" fontId="21" fillId="56" borderId="21" xfId="0" applyNumberFormat="1" applyFont="1" applyFill="1" applyBorder="1" applyAlignment="1">
      <alignment horizontal="center" vertical="center" wrapText="1"/>
    </xf>
    <xf numFmtId="4" fontId="21" fillId="56" borderId="22" xfId="0" applyNumberFormat="1" applyFont="1" applyFill="1" applyBorder="1" applyAlignment="1">
      <alignment horizontal="center" vertical="center" wrapText="1"/>
    </xf>
    <xf numFmtId="4" fontId="21" fillId="56" borderId="23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56" borderId="24" xfId="0" applyNumberFormat="1" applyFont="1" applyFill="1" applyBorder="1" applyAlignment="1">
      <alignment horizontal="center" vertical="center" wrapText="1"/>
    </xf>
    <xf numFmtId="4" fontId="21" fillId="56" borderId="25" xfId="0" applyNumberFormat="1" applyFont="1" applyFill="1" applyBorder="1" applyAlignment="1">
      <alignment horizontal="center" vertical="center" wrapText="1"/>
    </xf>
    <xf numFmtId="4" fontId="21" fillId="56" borderId="26" xfId="0" applyNumberFormat="1" applyFont="1" applyFill="1" applyBorder="1" applyAlignment="1">
      <alignment horizontal="center" vertical="center" wrapText="1"/>
    </xf>
    <xf numFmtId="4" fontId="21" fillId="56" borderId="27" xfId="0" applyNumberFormat="1" applyFont="1" applyFill="1" applyBorder="1" applyAlignment="1">
      <alignment horizontal="center" vertical="center" wrapText="1"/>
    </xf>
    <xf numFmtId="4" fontId="21" fillId="56" borderId="28" xfId="0" applyNumberFormat="1" applyFont="1" applyFill="1" applyBorder="1" applyAlignment="1">
      <alignment horizontal="center" vertical="center" wrapText="1"/>
    </xf>
    <xf numFmtId="4" fontId="21" fillId="56" borderId="29" xfId="0" applyNumberFormat="1" applyFont="1" applyFill="1" applyBorder="1" applyAlignment="1">
      <alignment horizontal="center" vertical="center" wrapText="1"/>
    </xf>
    <xf numFmtId="4" fontId="21" fillId="56" borderId="30" xfId="0" applyNumberFormat="1" applyFont="1" applyFill="1" applyBorder="1" applyAlignment="1">
      <alignment horizontal="center" vertical="center" wrapText="1"/>
    </xf>
    <xf numFmtId="4" fontId="21" fillId="56" borderId="31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1" fillId="56" borderId="34" xfId="0" applyNumberFormat="1" applyFont="1" applyFill="1" applyBorder="1" applyAlignment="1">
      <alignment horizontal="center" vertical="center" wrapText="1"/>
    </xf>
    <xf numFmtId="4" fontId="21" fillId="56" borderId="35" xfId="0" applyNumberFormat="1" applyFont="1" applyFill="1" applyBorder="1" applyAlignment="1">
      <alignment horizontal="center" vertical="center" wrapText="1"/>
    </xf>
    <xf numFmtId="4" fontId="21" fillId="56" borderId="36" xfId="0" applyNumberFormat="1" applyFont="1" applyFill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56" borderId="33" xfId="0" applyNumberFormat="1" applyFont="1" applyFill="1" applyBorder="1" applyAlignment="1">
      <alignment horizontal="center" vertical="center" wrapText="1"/>
    </xf>
    <xf numFmtId="4" fontId="21" fillId="56" borderId="20" xfId="0" applyNumberFormat="1" applyFont="1" applyFill="1" applyBorder="1" applyAlignment="1">
      <alignment horizontal="center" vertical="center" wrapText="1"/>
    </xf>
    <xf numFmtId="4" fontId="21" fillId="56" borderId="37" xfId="0" applyNumberFormat="1" applyFont="1" applyFill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56" borderId="20" xfId="0" applyNumberFormat="1" applyFont="1" applyFill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56" borderId="40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56" borderId="20" xfId="0" applyFont="1" applyFill="1" applyBorder="1" applyAlignment="1">
      <alignment horizontal="center" vertical="center" wrapText="1"/>
    </xf>
    <xf numFmtId="0" fontId="23" fillId="56" borderId="37" xfId="0" applyFont="1" applyFill="1" applyBorder="1" applyAlignment="1">
      <alignment horizontal="center" vertical="center" wrapText="1"/>
    </xf>
    <xf numFmtId="0" fontId="23" fillId="55" borderId="37" xfId="0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55" borderId="20" xfId="0" applyFont="1" applyFill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3" fontId="21" fillId="56" borderId="20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center"/>
    </xf>
    <xf numFmtId="4" fontId="21" fillId="0" borderId="20" xfId="0" applyNumberFormat="1" applyFont="1" applyBorder="1" applyAlignment="1">
      <alignment horizontal="right"/>
    </xf>
    <xf numFmtId="4" fontId="21" fillId="56" borderId="20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right"/>
    </xf>
    <xf numFmtId="4" fontId="25" fillId="0" borderId="2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20" xfId="0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wrapText="1"/>
    </xf>
    <xf numFmtId="4" fontId="22" fillId="0" borderId="20" xfId="0" applyNumberFormat="1" applyFont="1" applyBorder="1" applyAlignment="1">
      <alignment horizontal="right"/>
    </xf>
    <xf numFmtId="0" fontId="21" fillId="56" borderId="20" xfId="96" applyFont="1" applyFill="1" applyBorder="1" applyAlignment="1">
      <alignment vertical="top" wrapText="1"/>
      <protection/>
    </xf>
    <xf numFmtId="0" fontId="21" fillId="56" borderId="20" xfId="96" applyNumberFormat="1" applyFont="1" applyFill="1" applyBorder="1">
      <alignment/>
      <protection/>
    </xf>
    <xf numFmtId="4" fontId="21" fillId="56" borderId="20" xfId="96" applyNumberFormat="1" applyFont="1" applyFill="1" applyBorder="1" applyAlignment="1">
      <alignment horizontal="center"/>
      <protection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top" wrapText="1"/>
    </xf>
    <xf numFmtId="4" fontId="21" fillId="56" borderId="20" xfId="96" applyNumberFormat="1" applyFont="1" applyFill="1" applyBorder="1" applyAlignment="1">
      <alignment horizontal="right"/>
      <protection/>
    </xf>
    <xf numFmtId="4" fontId="21" fillId="0" borderId="20" xfId="96" applyNumberFormat="1" applyFont="1" applyFill="1" applyBorder="1" applyAlignment="1">
      <alignment horizontal="right"/>
      <protection/>
    </xf>
    <xf numFmtId="4" fontId="21" fillId="56" borderId="20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Border="1" applyAlignment="1">
      <alignment wrapText="1"/>
    </xf>
    <xf numFmtId="4" fontId="22" fillId="0" borderId="20" xfId="0" applyNumberFormat="1" applyFont="1" applyBorder="1" applyAlignment="1">
      <alignment/>
    </xf>
    <xf numFmtId="0" fontId="21" fillId="56" borderId="20" xfId="96" applyFont="1" applyFill="1" applyBorder="1" applyAlignment="1">
      <alignment wrapText="1"/>
      <protection/>
    </xf>
    <xf numFmtId="4" fontId="21" fillId="0" borderId="20" xfId="0" applyNumberFormat="1" applyFont="1" applyBorder="1" applyAlignment="1">
      <alignment wrapText="1"/>
    </xf>
    <xf numFmtId="4" fontId="21" fillId="0" borderId="20" xfId="0" applyNumberFormat="1" applyFont="1" applyFill="1" applyBorder="1" applyAlignment="1">
      <alignment wrapText="1"/>
    </xf>
    <xf numFmtId="4" fontId="21" fillId="0" borderId="0" xfId="0" applyNumberFormat="1" applyFont="1" applyAlignment="1">
      <alignment/>
    </xf>
    <xf numFmtId="0" fontId="30" fillId="55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3" fontId="25" fillId="57" borderId="20" xfId="0" applyNumberFormat="1" applyFont="1" applyFill="1" applyBorder="1" applyAlignment="1">
      <alignment wrapText="1"/>
    </xf>
    <xf numFmtId="4" fontId="25" fillId="57" borderId="20" xfId="0" applyNumberFormat="1" applyFont="1" applyFill="1" applyBorder="1" applyAlignment="1">
      <alignment wrapText="1"/>
    </xf>
    <xf numFmtId="0" fontId="25" fillId="57" borderId="20" xfId="0" applyFont="1" applyFill="1" applyBorder="1" applyAlignment="1">
      <alignment horizontal="left" vertical="center" wrapText="1"/>
    </xf>
    <xf numFmtId="4" fontId="27" fillId="57" borderId="20" xfId="0" applyNumberFormat="1" applyFont="1" applyFill="1" applyBorder="1" applyAlignment="1">
      <alignment horizontal="right" wrapText="1"/>
    </xf>
    <xf numFmtId="4" fontId="27" fillId="57" borderId="20" xfId="0" applyNumberFormat="1" applyFont="1" applyFill="1" applyBorder="1" applyAlignment="1">
      <alignment wrapText="1"/>
    </xf>
    <xf numFmtId="0" fontId="29" fillId="57" borderId="20" xfId="0" applyFont="1" applyFill="1" applyBorder="1" applyAlignment="1">
      <alignment/>
    </xf>
    <xf numFmtId="4" fontId="29" fillId="57" borderId="20" xfId="0" applyNumberFormat="1" applyFont="1" applyFill="1" applyBorder="1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T83"/>
  <sheetViews>
    <sheetView tabSelected="1" zoomScale="70" zoomScaleNormal="70" zoomScalePageLayoutView="0" workbookViewId="0" topLeftCell="A1">
      <pane xSplit="4" ySplit="8" topLeftCell="AX9" activePane="bottomRight" state="frozen"/>
      <selection pane="topLeft" activeCell="BQ14" sqref="BQ14"/>
      <selection pane="topRight" activeCell="BQ14" sqref="BQ14"/>
      <selection pane="bottomLeft" activeCell="BQ14" sqref="BQ14"/>
      <selection pane="bottomRight" activeCell="A70" sqref="A70:IV70"/>
    </sheetView>
  </sheetViews>
  <sheetFormatPr defaultColWidth="9.140625" defaultRowHeight="12.75"/>
  <cols>
    <col min="1" max="1" width="28.421875" style="1" customWidth="1"/>
    <col min="2" max="3" width="10.57421875" style="1" hidden="1" customWidth="1"/>
    <col min="4" max="4" width="15.00390625" style="2" customWidth="1"/>
    <col min="5" max="5" width="14.421875" style="2" customWidth="1"/>
    <col min="6" max="6" width="14.7109375" style="2" customWidth="1"/>
    <col min="7" max="7" width="15.140625" style="2" customWidth="1"/>
    <col min="8" max="8" width="12.7109375" style="2" customWidth="1"/>
    <col min="9" max="9" width="13.140625" style="2" customWidth="1"/>
    <col min="10" max="10" width="12.7109375" style="2" customWidth="1"/>
    <col min="11" max="11" width="12.140625" style="2" customWidth="1"/>
    <col min="12" max="13" width="13.7109375" style="2" customWidth="1"/>
    <col min="14" max="14" width="12.28125" style="2" customWidth="1"/>
    <col min="15" max="15" width="12.140625" style="2" customWidth="1"/>
    <col min="16" max="17" width="13.140625" style="2" customWidth="1"/>
    <col min="18" max="18" width="13.7109375" style="2" customWidth="1"/>
    <col min="19" max="19" width="10.8515625" style="2" customWidth="1"/>
    <col min="20" max="20" width="13.140625" style="2" customWidth="1"/>
    <col min="21" max="21" width="11.140625" style="2" customWidth="1"/>
    <col min="22" max="23" width="13.00390625" style="2" customWidth="1"/>
    <col min="24" max="24" width="12.57421875" style="2" customWidth="1"/>
    <col min="25" max="31" width="12.00390625" style="2" customWidth="1"/>
    <col min="32" max="32" width="12.7109375" style="2" customWidth="1"/>
    <col min="33" max="35" width="12.00390625" style="2" customWidth="1"/>
    <col min="36" max="36" width="12.8515625" style="2" customWidth="1"/>
    <col min="37" max="37" width="11.28125" style="2" customWidth="1"/>
    <col min="38" max="38" width="12.00390625" style="2" customWidth="1"/>
    <col min="39" max="39" width="9.57421875" style="2" customWidth="1"/>
    <col min="40" max="40" width="12.7109375" style="2" customWidth="1"/>
    <col min="41" max="41" width="12.00390625" style="2" customWidth="1"/>
    <col min="42" max="44" width="13.8515625" style="2" customWidth="1"/>
    <col min="45" max="71" width="14.00390625" style="2" customWidth="1"/>
    <col min="72" max="72" width="14.7109375" style="2" customWidth="1"/>
    <col min="73" max="16384" width="9.140625" style="2" customWidth="1"/>
  </cols>
  <sheetData>
    <row r="1" ht="12.75">
      <c r="R1" s="3"/>
    </row>
    <row r="2" spans="1:18" ht="15.75" customHeight="1">
      <c r="A2" s="85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5" ht="12.75">
      <c r="BT5" s="4"/>
    </row>
    <row r="6" spans="1:72" ht="22.5" customHeight="1">
      <c r="A6" s="5" t="s">
        <v>13</v>
      </c>
      <c r="B6" s="5"/>
      <c r="C6" s="6"/>
      <c r="D6" s="7" t="s">
        <v>34</v>
      </c>
      <c r="E6" s="7"/>
      <c r="F6" s="7"/>
      <c r="G6" s="7"/>
      <c r="H6" s="7"/>
      <c r="I6" s="7"/>
      <c r="J6" s="7"/>
      <c r="K6" s="7"/>
      <c r="L6" s="8" t="s">
        <v>35</v>
      </c>
      <c r="M6" s="9"/>
      <c r="N6" s="9"/>
      <c r="O6" s="10"/>
      <c r="P6" s="11" t="s">
        <v>42</v>
      </c>
      <c r="Q6" s="11"/>
      <c r="R6" s="12" t="s">
        <v>64</v>
      </c>
      <c r="S6" s="12"/>
      <c r="T6" s="13" t="s">
        <v>65</v>
      </c>
      <c r="U6" s="14"/>
      <c r="V6" s="15" t="s">
        <v>66</v>
      </c>
      <c r="W6" s="16"/>
      <c r="X6" s="12" t="s">
        <v>67</v>
      </c>
      <c r="Y6" s="12"/>
      <c r="Z6" s="12" t="s">
        <v>68</v>
      </c>
      <c r="AA6" s="12"/>
      <c r="AB6" s="12" t="s">
        <v>69</v>
      </c>
      <c r="AC6" s="12"/>
      <c r="AD6" s="12" t="s">
        <v>70</v>
      </c>
      <c r="AE6" s="12"/>
      <c r="AF6" s="12" t="s">
        <v>71</v>
      </c>
      <c r="AG6" s="12"/>
      <c r="AH6" s="11" t="s">
        <v>72</v>
      </c>
      <c r="AI6" s="11"/>
      <c r="AJ6" s="12" t="s">
        <v>73</v>
      </c>
      <c r="AK6" s="12"/>
      <c r="AL6" s="13" t="s">
        <v>74</v>
      </c>
      <c r="AM6" s="14"/>
      <c r="AN6" s="12" t="s">
        <v>75</v>
      </c>
      <c r="AO6" s="12"/>
      <c r="AP6" s="17" t="s">
        <v>76</v>
      </c>
      <c r="AQ6" s="18"/>
      <c r="AR6" s="18"/>
      <c r="AS6" s="19"/>
      <c r="AT6" s="20" t="s">
        <v>50</v>
      </c>
      <c r="AU6" s="20" t="s">
        <v>79</v>
      </c>
      <c r="AV6" s="20" t="s">
        <v>52</v>
      </c>
      <c r="AW6" s="21" t="s">
        <v>80</v>
      </c>
      <c r="AX6" s="21"/>
      <c r="AY6" s="21" t="s">
        <v>81</v>
      </c>
      <c r="AZ6" s="21"/>
      <c r="BA6" s="21" t="s">
        <v>82</v>
      </c>
      <c r="BB6" s="21"/>
      <c r="BC6" s="15" t="s">
        <v>83</v>
      </c>
      <c r="BD6" s="22"/>
      <c r="BE6" s="20" t="s">
        <v>84</v>
      </c>
      <c r="BF6" s="20"/>
      <c r="BG6" s="23" t="s">
        <v>85</v>
      </c>
      <c r="BH6" s="20" t="s">
        <v>86</v>
      </c>
      <c r="BI6" s="20"/>
      <c r="BJ6" s="24" t="s">
        <v>87</v>
      </c>
      <c r="BK6" s="25"/>
      <c r="BL6" s="23" t="s">
        <v>88</v>
      </c>
      <c r="BM6" s="24" t="s">
        <v>89</v>
      </c>
      <c r="BN6" s="25"/>
      <c r="BO6" s="24" t="s">
        <v>90</v>
      </c>
      <c r="BP6" s="25"/>
      <c r="BQ6" s="24" t="s">
        <v>91</v>
      </c>
      <c r="BR6" s="25"/>
      <c r="BS6" s="26" t="s">
        <v>92</v>
      </c>
      <c r="BT6" s="27" t="s">
        <v>18</v>
      </c>
    </row>
    <row r="7" spans="1:72" ht="58.5" customHeight="1">
      <c r="A7" s="5"/>
      <c r="B7" s="5"/>
      <c r="C7" s="6"/>
      <c r="D7" s="7" t="s">
        <v>14</v>
      </c>
      <c r="E7" s="28" t="s">
        <v>51</v>
      </c>
      <c r="F7" s="28" t="s">
        <v>17</v>
      </c>
      <c r="G7" s="28" t="s">
        <v>4</v>
      </c>
      <c r="H7" s="7" t="s">
        <v>5</v>
      </c>
      <c r="I7" s="7" t="s">
        <v>1</v>
      </c>
      <c r="J7" s="29" t="s">
        <v>47</v>
      </c>
      <c r="K7" s="29"/>
      <c r="L7" s="30"/>
      <c r="M7" s="31"/>
      <c r="N7" s="31"/>
      <c r="O7" s="32"/>
      <c r="P7" s="11"/>
      <c r="Q7" s="11"/>
      <c r="R7" s="12"/>
      <c r="S7" s="12"/>
      <c r="T7" s="33"/>
      <c r="U7" s="34"/>
      <c r="V7" s="30"/>
      <c r="W7" s="3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  <c r="AI7" s="11"/>
      <c r="AJ7" s="12"/>
      <c r="AK7" s="12"/>
      <c r="AL7" s="33"/>
      <c r="AM7" s="34"/>
      <c r="AN7" s="12"/>
      <c r="AO7" s="12"/>
      <c r="AP7" s="30" t="s">
        <v>77</v>
      </c>
      <c r="AQ7" s="32"/>
      <c r="AR7" s="30" t="s">
        <v>78</v>
      </c>
      <c r="AS7" s="32"/>
      <c r="AT7" s="35"/>
      <c r="AU7" s="35"/>
      <c r="AV7" s="35"/>
      <c r="AW7" s="36"/>
      <c r="AX7" s="36"/>
      <c r="AY7" s="36"/>
      <c r="AZ7" s="36"/>
      <c r="BA7" s="36"/>
      <c r="BB7" s="36"/>
      <c r="BC7" s="30"/>
      <c r="BD7" s="32"/>
      <c r="BE7" s="37"/>
      <c r="BF7" s="37"/>
      <c r="BG7" s="27"/>
      <c r="BH7" s="37"/>
      <c r="BI7" s="37"/>
      <c r="BJ7" s="38"/>
      <c r="BK7" s="39"/>
      <c r="BL7" s="27"/>
      <c r="BM7" s="38"/>
      <c r="BN7" s="39"/>
      <c r="BO7" s="38"/>
      <c r="BP7" s="39"/>
      <c r="BQ7" s="38"/>
      <c r="BR7" s="39"/>
      <c r="BS7" s="26"/>
      <c r="BT7" s="27"/>
    </row>
    <row r="8" spans="1:72" s="49" customFormat="1" ht="92.25" customHeight="1">
      <c r="A8" s="5"/>
      <c r="B8" s="5"/>
      <c r="C8" s="6"/>
      <c r="D8" s="7"/>
      <c r="E8" s="40"/>
      <c r="F8" s="40"/>
      <c r="G8" s="40"/>
      <c r="H8" s="7"/>
      <c r="I8" s="7"/>
      <c r="J8" s="41" t="s">
        <v>3</v>
      </c>
      <c r="K8" s="41" t="s">
        <v>48</v>
      </c>
      <c r="L8" s="41" t="s">
        <v>19</v>
      </c>
      <c r="M8" s="41" t="s">
        <v>62</v>
      </c>
      <c r="N8" s="41" t="s">
        <v>63</v>
      </c>
      <c r="O8" s="41" t="s">
        <v>49</v>
      </c>
      <c r="P8" s="42" t="s">
        <v>17</v>
      </c>
      <c r="Q8" s="42" t="s">
        <v>4</v>
      </c>
      <c r="R8" s="41" t="s">
        <v>19</v>
      </c>
      <c r="S8" s="41" t="s">
        <v>49</v>
      </c>
      <c r="T8" s="41" t="s">
        <v>19</v>
      </c>
      <c r="U8" s="43" t="s">
        <v>49</v>
      </c>
      <c r="V8" s="41" t="s">
        <v>19</v>
      </c>
      <c r="W8" s="41" t="s">
        <v>49</v>
      </c>
      <c r="X8" s="41" t="s">
        <v>19</v>
      </c>
      <c r="Y8" s="41" t="s">
        <v>49</v>
      </c>
      <c r="Z8" s="41" t="s">
        <v>19</v>
      </c>
      <c r="AA8" s="41" t="s">
        <v>49</v>
      </c>
      <c r="AB8" s="41" t="s">
        <v>19</v>
      </c>
      <c r="AC8" s="41" t="s">
        <v>49</v>
      </c>
      <c r="AD8" s="41" t="s">
        <v>19</v>
      </c>
      <c r="AE8" s="41" t="s">
        <v>49</v>
      </c>
      <c r="AF8" s="41" t="s">
        <v>19</v>
      </c>
      <c r="AG8" s="41" t="s">
        <v>49</v>
      </c>
      <c r="AH8" s="41" t="s">
        <v>19</v>
      </c>
      <c r="AI8" s="41" t="s">
        <v>49</v>
      </c>
      <c r="AJ8" s="41" t="s">
        <v>19</v>
      </c>
      <c r="AK8" s="41" t="s">
        <v>49</v>
      </c>
      <c r="AL8" s="41" t="s">
        <v>19</v>
      </c>
      <c r="AM8" s="41" t="s">
        <v>49</v>
      </c>
      <c r="AN8" s="41" t="s">
        <v>19</v>
      </c>
      <c r="AO8" s="41" t="s">
        <v>49</v>
      </c>
      <c r="AP8" s="44" t="s">
        <v>19</v>
      </c>
      <c r="AQ8" s="44" t="s">
        <v>49</v>
      </c>
      <c r="AR8" s="44" t="s">
        <v>19</v>
      </c>
      <c r="AS8" s="44" t="s">
        <v>49</v>
      </c>
      <c r="AT8" s="45" t="s">
        <v>19</v>
      </c>
      <c r="AU8" s="45" t="s">
        <v>19</v>
      </c>
      <c r="AV8" s="45" t="s">
        <v>19</v>
      </c>
      <c r="AW8" s="46" t="s">
        <v>19</v>
      </c>
      <c r="AX8" s="46" t="s">
        <v>49</v>
      </c>
      <c r="AY8" s="46" t="s">
        <v>19</v>
      </c>
      <c r="AZ8" s="46" t="s">
        <v>49</v>
      </c>
      <c r="BA8" s="46" t="s">
        <v>19</v>
      </c>
      <c r="BB8" s="46" t="s">
        <v>49</v>
      </c>
      <c r="BC8" s="46" t="s">
        <v>19</v>
      </c>
      <c r="BD8" s="46" t="s">
        <v>49</v>
      </c>
      <c r="BE8" s="46" t="s">
        <v>19</v>
      </c>
      <c r="BF8" s="46" t="s">
        <v>49</v>
      </c>
      <c r="BG8" s="47" t="s">
        <v>19</v>
      </c>
      <c r="BH8" s="46" t="s">
        <v>19</v>
      </c>
      <c r="BI8" s="46" t="s">
        <v>49</v>
      </c>
      <c r="BJ8" s="46" t="s">
        <v>19</v>
      </c>
      <c r="BK8" s="46" t="s">
        <v>49</v>
      </c>
      <c r="BL8" s="47"/>
      <c r="BM8" s="46" t="s">
        <v>19</v>
      </c>
      <c r="BN8" s="46" t="s">
        <v>49</v>
      </c>
      <c r="BO8" s="46" t="s">
        <v>19</v>
      </c>
      <c r="BP8" s="46" t="s">
        <v>49</v>
      </c>
      <c r="BQ8" s="46" t="s">
        <v>19</v>
      </c>
      <c r="BR8" s="46" t="s">
        <v>49</v>
      </c>
      <c r="BS8" s="23"/>
      <c r="BT8" s="48"/>
    </row>
    <row r="9" spans="1:72" s="54" customFormat="1" ht="29.25" customHeight="1">
      <c r="A9" s="50">
        <v>1</v>
      </c>
      <c r="B9" s="50"/>
      <c r="C9" s="51"/>
      <c r="D9" s="52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52">
        <v>9</v>
      </c>
      <c r="L9" s="52">
        <v>10</v>
      </c>
      <c r="M9" s="52">
        <v>11</v>
      </c>
      <c r="N9" s="52">
        <v>12</v>
      </c>
      <c r="O9" s="52">
        <v>13</v>
      </c>
      <c r="P9" s="52">
        <v>14</v>
      </c>
      <c r="Q9" s="52">
        <v>15</v>
      </c>
      <c r="R9" s="52">
        <v>16</v>
      </c>
      <c r="S9" s="52">
        <v>17</v>
      </c>
      <c r="T9" s="52">
        <v>18</v>
      </c>
      <c r="U9" s="52">
        <v>19</v>
      </c>
      <c r="V9" s="52">
        <v>20</v>
      </c>
      <c r="W9" s="52">
        <v>21</v>
      </c>
      <c r="X9" s="52">
        <v>22</v>
      </c>
      <c r="Y9" s="52">
        <v>23</v>
      </c>
      <c r="Z9" s="52">
        <v>24</v>
      </c>
      <c r="AA9" s="52">
        <v>25</v>
      </c>
      <c r="AB9" s="52">
        <v>26</v>
      </c>
      <c r="AC9" s="52">
        <v>27</v>
      </c>
      <c r="AD9" s="52">
        <v>28</v>
      </c>
      <c r="AE9" s="52">
        <v>29</v>
      </c>
      <c r="AF9" s="52">
        <v>30</v>
      </c>
      <c r="AG9" s="52">
        <v>31</v>
      </c>
      <c r="AH9" s="52">
        <v>32</v>
      </c>
      <c r="AI9" s="52">
        <v>33</v>
      </c>
      <c r="AJ9" s="52">
        <v>34</v>
      </c>
      <c r="AK9" s="52">
        <v>35</v>
      </c>
      <c r="AL9" s="52">
        <v>36</v>
      </c>
      <c r="AM9" s="52">
        <v>37</v>
      </c>
      <c r="AN9" s="52">
        <v>38</v>
      </c>
      <c r="AO9" s="52">
        <v>39</v>
      </c>
      <c r="AP9" s="52">
        <v>40</v>
      </c>
      <c r="AQ9" s="52">
        <v>41</v>
      </c>
      <c r="AR9" s="52">
        <v>42</v>
      </c>
      <c r="AS9" s="52">
        <v>43</v>
      </c>
      <c r="AT9" s="52">
        <v>44</v>
      </c>
      <c r="AU9" s="52">
        <v>45</v>
      </c>
      <c r="AV9" s="52">
        <v>46</v>
      </c>
      <c r="AW9" s="52">
        <v>47</v>
      </c>
      <c r="AX9" s="52">
        <v>48</v>
      </c>
      <c r="AY9" s="52">
        <v>49</v>
      </c>
      <c r="AZ9" s="52">
        <v>50</v>
      </c>
      <c r="BA9" s="52">
        <v>51</v>
      </c>
      <c r="BB9" s="52">
        <v>52</v>
      </c>
      <c r="BC9" s="52">
        <v>53</v>
      </c>
      <c r="BD9" s="52">
        <v>54</v>
      </c>
      <c r="BE9" s="52">
        <v>55</v>
      </c>
      <c r="BF9" s="52">
        <v>56</v>
      </c>
      <c r="BG9" s="52">
        <v>57</v>
      </c>
      <c r="BH9" s="52">
        <v>58</v>
      </c>
      <c r="BI9" s="52">
        <v>59</v>
      </c>
      <c r="BJ9" s="52">
        <v>60</v>
      </c>
      <c r="BK9" s="52">
        <v>61</v>
      </c>
      <c r="BL9" s="52">
        <v>62</v>
      </c>
      <c r="BM9" s="52">
        <v>63</v>
      </c>
      <c r="BN9" s="52">
        <v>64</v>
      </c>
      <c r="BO9" s="52">
        <v>65</v>
      </c>
      <c r="BP9" s="52">
        <v>66</v>
      </c>
      <c r="BQ9" s="52">
        <v>67</v>
      </c>
      <c r="BR9" s="52">
        <v>68</v>
      </c>
      <c r="BS9" s="52">
        <v>69</v>
      </c>
      <c r="BT9" s="53">
        <v>70</v>
      </c>
    </row>
    <row r="10" spans="1:72" s="54" customFormat="1" ht="29.25" customHeight="1">
      <c r="A10" s="87" t="s">
        <v>2</v>
      </c>
      <c r="B10" s="87"/>
      <c r="C10" s="87"/>
      <c r="D10" s="88">
        <f aca="true" t="shared" si="0" ref="D10:AI10">SUM(D12:D18)</f>
        <v>12801381</v>
      </c>
      <c r="E10" s="88">
        <f t="shared" si="0"/>
        <v>12801381</v>
      </c>
      <c r="F10" s="88">
        <f t="shared" si="0"/>
        <v>12799570.44</v>
      </c>
      <c r="G10" s="88">
        <f t="shared" si="0"/>
        <v>12799570.44</v>
      </c>
      <c r="H10" s="88">
        <f t="shared" si="0"/>
        <v>-1747.7700000000186</v>
      </c>
      <c r="I10" s="88">
        <f t="shared" si="0"/>
        <v>-62.7899999996298</v>
      </c>
      <c r="J10" s="88">
        <f t="shared" si="0"/>
        <v>439336</v>
      </c>
      <c r="K10" s="88">
        <f t="shared" si="0"/>
        <v>0</v>
      </c>
      <c r="L10" s="88">
        <f t="shared" si="0"/>
        <v>1330139</v>
      </c>
      <c r="M10" s="88">
        <f t="shared" si="0"/>
        <v>104480</v>
      </c>
      <c r="N10" s="88">
        <f t="shared" si="0"/>
        <v>167716</v>
      </c>
      <c r="O10" s="88">
        <f t="shared" si="0"/>
        <v>107542.85</v>
      </c>
      <c r="P10" s="88">
        <f t="shared" si="0"/>
        <v>0</v>
      </c>
      <c r="Q10" s="88">
        <f t="shared" si="0"/>
        <v>0</v>
      </c>
      <c r="R10" s="88">
        <f t="shared" si="0"/>
        <v>416652.32999999996</v>
      </c>
      <c r="S10" s="88">
        <f t="shared" si="0"/>
        <v>13776</v>
      </c>
      <c r="T10" s="88">
        <f t="shared" si="0"/>
        <v>8715.77</v>
      </c>
      <c r="U10" s="88">
        <f t="shared" si="0"/>
        <v>16</v>
      </c>
      <c r="V10" s="88">
        <f t="shared" si="0"/>
        <v>0</v>
      </c>
      <c r="W10" s="88">
        <f t="shared" si="0"/>
        <v>0</v>
      </c>
      <c r="X10" s="88">
        <f t="shared" si="0"/>
        <v>573947.2</v>
      </c>
      <c r="Y10" s="88">
        <f t="shared" si="0"/>
        <v>69559</v>
      </c>
      <c r="Z10" s="88">
        <f t="shared" si="0"/>
        <v>13.68</v>
      </c>
      <c r="AA10" s="88">
        <f t="shared" si="0"/>
        <v>4</v>
      </c>
      <c r="AB10" s="88">
        <f t="shared" si="0"/>
        <v>24778.29</v>
      </c>
      <c r="AC10" s="88">
        <f t="shared" si="0"/>
        <v>393</v>
      </c>
      <c r="AD10" s="88">
        <f t="shared" si="0"/>
        <v>0</v>
      </c>
      <c r="AE10" s="88">
        <f t="shared" si="0"/>
        <v>0</v>
      </c>
      <c r="AF10" s="88">
        <f t="shared" si="0"/>
        <v>106638.22</v>
      </c>
      <c r="AG10" s="88">
        <f t="shared" si="0"/>
        <v>537</v>
      </c>
      <c r="AH10" s="88">
        <f t="shared" si="0"/>
        <v>0</v>
      </c>
      <c r="AI10" s="88">
        <f t="shared" si="0"/>
        <v>0</v>
      </c>
      <c r="AJ10" s="88">
        <f aca="true" t="shared" si="1" ref="AJ10:BT10">SUM(AJ12:AJ18)</f>
        <v>1711.7400000000002</v>
      </c>
      <c r="AK10" s="88">
        <f t="shared" si="1"/>
        <v>0</v>
      </c>
      <c r="AL10" s="88">
        <f t="shared" si="1"/>
        <v>0</v>
      </c>
      <c r="AM10" s="88">
        <f t="shared" si="1"/>
        <v>0</v>
      </c>
      <c r="AN10" s="88">
        <f t="shared" si="1"/>
        <v>0</v>
      </c>
      <c r="AO10" s="88">
        <f t="shared" si="1"/>
        <v>0</v>
      </c>
      <c r="AP10" s="88">
        <f t="shared" si="1"/>
        <v>11354.91</v>
      </c>
      <c r="AQ10" s="88">
        <f t="shared" si="1"/>
        <v>20</v>
      </c>
      <c r="AR10" s="88">
        <f t="shared" si="1"/>
        <v>4098.06</v>
      </c>
      <c r="AS10" s="88">
        <f t="shared" si="1"/>
        <v>0</v>
      </c>
      <c r="AT10" s="88">
        <f t="shared" si="1"/>
        <v>121137.07</v>
      </c>
      <c r="AU10" s="88">
        <f t="shared" si="1"/>
        <v>68983.01</v>
      </c>
      <c r="AV10" s="88">
        <f t="shared" si="1"/>
        <v>33257.71</v>
      </c>
      <c r="AW10" s="88">
        <f t="shared" si="1"/>
        <v>0</v>
      </c>
      <c r="AX10" s="88">
        <f t="shared" si="1"/>
        <v>0</v>
      </c>
      <c r="AY10" s="88">
        <f t="shared" si="1"/>
        <v>0</v>
      </c>
      <c r="AZ10" s="88">
        <f t="shared" si="1"/>
        <v>0</v>
      </c>
      <c r="BA10" s="88">
        <f t="shared" si="1"/>
        <v>3243.26</v>
      </c>
      <c r="BB10" s="88">
        <f t="shared" si="1"/>
        <v>0</v>
      </c>
      <c r="BC10" s="88">
        <f t="shared" si="1"/>
        <v>144.58</v>
      </c>
      <c r="BD10" s="88">
        <f t="shared" si="1"/>
        <v>0</v>
      </c>
      <c r="BE10" s="88">
        <f t="shared" si="1"/>
        <v>692782.31</v>
      </c>
      <c r="BF10" s="88">
        <f t="shared" si="1"/>
        <v>0</v>
      </c>
      <c r="BG10" s="88">
        <f t="shared" si="1"/>
        <v>5659.38</v>
      </c>
      <c r="BH10" s="88">
        <f t="shared" si="1"/>
        <v>37340.69</v>
      </c>
      <c r="BI10" s="88">
        <f t="shared" si="1"/>
        <v>745</v>
      </c>
      <c r="BJ10" s="88">
        <f t="shared" si="1"/>
        <v>21805.04</v>
      </c>
      <c r="BK10" s="88">
        <f t="shared" si="1"/>
        <v>0</v>
      </c>
      <c r="BL10" s="88">
        <f t="shared" si="1"/>
        <v>4021.2</v>
      </c>
      <c r="BM10" s="88">
        <f t="shared" si="1"/>
        <v>14168.4</v>
      </c>
      <c r="BN10" s="88">
        <f t="shared" si="1"/>
        <v>0</v>
      </c>
      <c r="BO10" s="88">
        <f t="shared" si="1"/>
        <v>15240.58</v>
      </c>
      <c r="BP10" s="88">
        <f t="shared" si="1"/>
        <v>0</v>
      </c>
      <c r="BQ10" s="88">
        <f t="shared" si="1"/>
        <v>0</v>
      </c>
      <c r="BR10" s="88">
        <f t="shared" si="1"/>
        <v>0</v>
      </c>
      <c r="BS10" s="88">
        <f t="shared" si="1"/>
        <v>1170259.1</v>
      </c>
      <c r="BT10" s="88">
        <f t="shared" si="1"/>
        <v>18097590.82</v>
      </c>
    </row>
    <row r="11" spans="1:72" s="49" customFormat="1" ht="12" customHeight="1">
      <c r="A11" s="55" t="s">
        <v>20</v>
      </c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  <c r="Q11" s="57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8"/>
      <c r="BP11" s="57"/>
      <c r="BQ11" s="57"/>
      <c r="BR11" s="57"/>
      <c r="BS11" s="57"/>
      <c r="BT11" s="57"/>
    </row>
    <row r="12" spans="1:72" s="65" customFormat="1" ht="17.25" customHeight="1">
      <c r="A12" s="59" t="s">
        <v>97</v>
      </c>
      <c r="B12" s="60">
        <v>320200001</v>
      </c>
      <c r="C12" s="60" t="s">
        <v>95</v>
      </c>
      <c r="D12" s="61">
        <v>1447918</v>
      </c>
      <c r="E12" s="62">
        <v>1447918</v>
      </c>
      <c r="F12" s="62">
        <v>1447902.52</v>
      </c>
      <c r="G12" s="62">
        <v>1447902.52</v>
      </c>
      <c r="H12" s="61"/>
      <c r="I12" s="61">
        <f>F12-E12</f>
        <v>-15.479999999981374</v>
      </c>
      <c r="J12" s="61">
        <v>39150</v>
      </c>
      <c r="K12" s="63">
        <v>0</v>
      </c>
      <c r="L12" s="61">
        <v>160099</v>
      </c>
      <c r="M12" s="61">
        <v>17413</v>
      </c>
      <c r="N12" s="61">
        <v>9923</v>
      </c>
      <c r="O12" s="61">
        <v>12598.85</v>
      </c>
      <c r="P12" s="61"/>
      <c r="Q12" s="61"/>
      <c r="R12" s="61"/>
      <c r="S12" s="61"/>
      <c r="T12" s="61"/>
      <c r="U12" s="61"/>
      <c r="V12" s="61"/>
      <c r="W12" s="61"/>
      <c r="X12" s="61">
        <v>71760.95</v>
      </c>
      <c r="Y12" s="61">
        <v>11056</v>
      </c>
      <c r="Z12" s="61"/>
      <c r="AA12" s="61"/>
      <c r="AB12" s="61">
        <v>3865.41</v>
      </c>
      <c r="AC12" s="61">
        <v>63</v>
      </c>
      <c r="AD12" s="61"/>
      <c r="AE12" s="61"/>
      <c r="AF12" s="61">
        <v>7084.43</v>
      </c>
      <c r="AG12" s="61">
        <v>19</v>
      </c>
      <c r="AH12" s="61"/>
      <c r="AI12" s="61"/>
      <c r="AJ12" s="61">
        <v>279.22</v>
      </c>
      <c r="AK12" s="61">
        <v>0</v>
      </c>
      <c r="AL12" s="61"/>
      <c r="AM12" s="61"/>
      <c r="AN12" s="61"/>
      <c r="AO12" s="61"/>
      <c r="AP12" s="61">
        <v>255.66</v>
      </c>
      <c r="AQ12" s="61">
        <v>0</v>
      </c>
      <c r="AR12" s="61"/>
      <c r="AS12" s="61"/>
      <c r="AT12" s="61"/>
      <c r="AU12" s="61">
        <v>8641.11</v>
      </c>
      <c r="AV12" s="61">
        <v>8611.56</v>
      </c>
      <c r="AW12" s="61"/>
      <c r="AX12" s="61"/>
      <c r="AY12" s="61"/>
      <c r="AZ12" s="61"/>
      <c r="BA12" s="61">
        <v>225.12</v>
      </c>
      <c r="BB12" s="61">
        <v>0</v>
      </c>
      <c r="BC12" s="61"/>
      <c r="BD12" s="61"/>
      <c r="BE12" s="62">
        <v>80610.32</v>
      </c>
      <c r="BF12" s="62">
        <v>0</v>
      </c>
      <c r="BG12" s="61">
        <v>4675.14</v>
      </c>
      <c r="BH12" s="61"/>
      <c r="BI12" s="61"/>
      <c r="BJ12" s="61">
        <v>2024.13</v>
      </c>
      <c r="BK12" s="61"/>
      <c r="BL12" s="61"/>
      <c r="BM12" s="61"/>
      <c r="BN12" s="61"/>
      <c r="BO12" s="61">
        <v>580.73</v>
      </c>
      <c r="BP12" s="61"/>
      <c r="BQ12" s="61"/>
      <c r="BR12" s="61"/>
      <c r="BS12" s="61">
        <v>134132</v>
      </c>
      <c r="BT12" s="64">
        <f>G12+J12+L12+O12+Q12+R12+S12+T12+U12+V12+W12+X12+Y12+Z12+AA12+AB12+AC12+AD12+AE12+AF12+AG12+AH12+AI12+AJ12+AK12+AL12+AM12+AN12+AO12+AP12+AQ12+AR12+AS12+AT12+AU12+AV12+AW12+AX12+AY12+AZ12+BA12+BB12+BC12+BD12+BE12+BF12+BG12+BH12+BI12+BJ12+BK12+BL12+BM12+BN12+BO12+BP12+BQ12+BR12+BS12</f>
        <v>1993634.15</v>
      </c>
    </row>
    <row r="13" spans="1:72" s="65" customFormat="1" ht="17.25" customHeight="1">
      <c r="A13" s="59" t="s">
        <v>44</v>
      </c>
      <c r="B13" s="60">
        <v>400200024</v>
      </c>
      <c r="C13" s="60" t="s">
        <v>95</v>
      </c>
      <c r="D13" s="61">
        <v>1696146</v>
      </c>
      <c r="E13" s="62">
        <v>1696146</v>
      </c>
      <c r="F13" s="62">
        <v>1694984.09</v>
      </c>
      <c r="G13" s="62">
        <v>1694984.09</v>
      </c>
      <c r="H13" s="61">
        <f>F13-E13</f>
        <v>-1161.9099999999162</v>
      </c>
      <c r="I13" s="61"/>
      <c r="J13" s="61">
        <v>69994</v>
      </c>
      <c r="K13" s="61">
        <v>0</v>
      </c>
      <c r="L13" s="61">
        <v>67441</v>
      </c>
      <c r="M13" s="61"/>
      <c r="N13" s="61">
        <v>9967</v>
      </c>
      <c r="O13" s="61">
        <v>1652</v>
      </c>
      <c r="P13" s="61"/>
      <c r="Q13" s="61"/>
      <c r="R13" s="61"/>
      <c r="S13" s="61"/>
      <c r="T13" s="61"/>
      <c r="U13" s="61"/>
      <c r="V13" s="61"/>
      <c r="W13" s="61"/>
      <c r="X13" s="61">
        <v>84136.01</v>
      </c>
      <c r="Y13" s="61">
        <v>8426</v>
      </c>
      <c r="Z13" s="61"/>
      <c r="AA13" s="61"/>
      <c r="AB13" s="61">
        <v>9563.34</v>
      </c>
      <c r="AC13" s="61">
        <v>177</v>
      </c>
      <c r="AD13" s="61"/>
      <c r="AE13" s="61"/>
      <c r="AF13" s="61">
        <v>3109.8</v>
      </c>
      <c r="AG13" s="61">
        <v>63</v>
      </c>
      <c r="AH13" s="61"/>
      <c r="AI13" s="61"/>
      <c r="AJ13" s="61">
        <v>126.37</v>
      </c>
      <c r="AK13" s="61">
        <v>0</v>
      </c>
      <c r="AL13" s="61"/>
      <c r="AM13" s="61"/>
      <c r="AN13" s="61"/>
      <c r="AO13" s="61"/>
      <c r="AP13" s="61">
        <v>5252.05</v>
      </c>
      <c r="AQ13" s="61">
        <v>20</v>
      </c>
      <c r="AR13" s="61"/>
      <c r="AS13" s="61"/>
      <c r="AT13" s="61"/>
      <c r="AU13" s="61">
        <v>7375.61</v>
      </c>
      <c r="AV13" s="61">
        <v>2761.39</v>
      </c>
      <c r="AW13" s="61"/>
      <c r="AX13" s="61"/>
      <c r="AY13" s="61"/>
      <c r="AZ13" s="61"/>
      <c r="BA13" s="61">
        <v>100.68</v>
      </c>
      <c r="BB13" s="61">
        <v>0</v>
      </c>
      <c r="BC13" s="61"/>
      <c r="BD13" s="61"/>
      <c r="BE13" s="61">
        <v>79158.61</v>
      </c>
      <c r="BF13" s="61">
        <v>0</v>
      </c>
      <c r="BG13" s="61"/>
      <c r="BH13" s="61">
        <v>9358.26</v>
      </c>
      <c r="BI13" s="61">
        <v>455</v>
      </c>
      <c r="BJ13" s="61">
        <v>5065.02</v>
      </c>
      <c r="BK13" s="61"/>
      <c r="BL13" s="61">
        <v>911.82</v>
      </c>
      <c r="BM13" s="61">
        <v>47.25</v>
      </c>
      <c r="BN13" s="61"/>
      <c r="BO13" s="61">
        <v>3480.58</v>
      </c>
      <c r="BP13" s="61"/>
      <c r="BQ13" s="61"/>
      <c r="BR13" s="61"/>
      <c r="BS13" s="61">
        <v>164459</v>
      </c>
      <c r="BT13" s="64">
        <f aca="true" t="shared" si="2" ref="BT13:BT18">G13+J13+L13+O13+Q13+R13+S13+T13+U13+V13+W13+X13+Y13+Z13+AA13+AB13+AC13+AD13+AE13+AF13+AG13+AH13+AI13+AJ13+AK13+AL13+AM13+AN13+AO13+AP13+AQ13+AR13+AS13+AT13+AU13+AV13+AW13+AX13+AY13+AZ13+BA13+BB13+BC13+BD13+BE13+BF13+BG13+BH13+BI13+BJ13+BK13+BL13+BM13+BN13+BO13+BP13+BQ13+BR13+BS13</f>
        <v>2218117.880000001</v>
      </c>
    </row>
    <row r="14" spans="1:72" s="65" customFormat="1" ht="29.25" customHeight="1">
      <c r="A14" s="59" t="s">
        <v>39</v>
      </c>
      <c r="B14" s="60">
        <v>460200036</v>
      </c>
      <c r="C14" s="60" t="s">
        <v>95</v>
      </c>
      <c r="D14" s="61">
        <v>1825625</v>
      </c>
      <c r="E14" s="62">
        <v>1825625</v>
      </c>
      <c r="F14" s="62">
        <v>1825578.52</v>
      </c>
      <c r="G14" s="62">
        <v>1825578.52</v>
      </c>
      <c r="H14" s="61"/>
      <c r="I14" s="61">
        <f>F14-E14</f>
        <v>-46.47999999998137</v>
      </c>
      <c r="J14" s="61">
        <v>60882</v>
      </c>
      <c r="K14" s="61">
        <v>0</v>
      </c>
      <c r="L14" s="61">
        <v>44680</v>
      </c>
      <c r="M14" s="61"/>
      <c r="N14" s="61">
        <v>28507</v>
      </c>
      <c r="O14" s="61"/>
      <c r="P14" s="61"/>
      <c r="Q14" s="61"/>
      <c r="R14" s="61">
        <v>83066.9</v>
      </c>
      <c r="S14" s="61">
        <v>4011</v>
      </c>
      <c r="T14" s="61"/>
      <c r="U14" s="61"/>
      <c r="V14" s="61"/>
      <c r="W14" s="61"/>
      <c r="X14" s="61">
        <v>103365.88</v>
      </c>
      <c r="Y14" s="61">
        <v>11641</v>
      </c>
      <c r="Z14" s="61"/>
      <c r="AA14" s="61"/>
      <c r="AB14" s="61">
        <v>1102.62</v>
      </c>
      <c r="AC14" s="61">
        <v>36</v>
      </c>
      <c r="AD14" s="61"/>
      <c r="AE14" s="61"/>
      <c r="AF14" s="61">
        <v>4473.89</v>
      </c>
      <c r="AG14" s="61">
        <v>35</v>
      </c>
      <c r="AH14" s="61"/>
      <c r="AI14" s="61"/>
      <c r="AJ14" s="61">
        <v>48.12</v>
      </c>
      <c r="AK14" s="61">
        <v>0</v>
      </c>
      <c r="AL14" s="61"/>
      <c r="AM14" s="61"/>
      <c r="AN14" s="61"/>
      <c r="AO14" s="61"/>
      <c r="AP14" s="61">
        <v>67.62</v>
      </c>
      <c r="AQ14" s="61">
        <v>0</v>
      </c>
      <c r="AR14" s="61">
        <v>4098.06</v>
      </c>
      <c r="AS14" s="61">
        <v>0</v>
      </c>
      <c r="AT14" s="61">
        <v>15.32</v>
      </c>
      <c r="AU14" s="61">
        <v>18696</v>
      </c>
      <c r="AV14" s="61">
        <v>2540.06</v>
      </c>
      <c r="AW14" s="61"/>
      <c r="AX14" s="61"/>
      <c r="AY14" s="61"/>
      <c r="AZ14" s="61"/>
      <c r="BA14" s="61">
        <v>2252.42</v>
      </c>
      <c r="BB14" s="61">
        <v>0</v>
      </c>
      <c r="BC14" s="61"/>
      <c r="BD14" s="61"/>
      <c r="BE14" s="61">
        <v>89914.39</v>
      </c>
      <c r="BF14" s="61">
        <v>0</v>
      </c>
      <c r="BG14" s="61"/>
      <c r="BH14" s="61"/>
      <c r="BI14" s="61"/>
      <c r="BJ14" s="61">
        <v>2646.54</v>
      </c>
      <c r="BK14" s="61"/>
      <c r="BL14" s="61">
        <v>481.87</v>
      </c>
      <c r="BM14" s="61">
        <v>11868.24</v>
      </c>
      <c r="BN14" s="61"/>
      <c r="BO14" s="61">
        <v>2618.78</v>
      </c>
      <c r="BP14" s="61"/>
      <c r="BQ14" s="61"/>
      <c r="BR14" s="61"/>
      <c r="BS14" s="61">
        <v>196690</v>
      </c>
      <c r="BT14" s="64">
        <f t="shared" si="2"/>
        <v>2470810.2300000004</v>
      </c>
    </row>
    <row r="15" spans="1:72" s="65" customFormat="1" ht="29.25" customHeight="1">
      <c r="A15" s="59" t="s">
        <v>43</v>
      </c>
      <c r="B15" s="60">
        <v>90020301</v>
      </c>
      <c r="C15" s="60" t="s">
        <v>95</v>
      </c>
      <c r="D15" s="61">
        <v>1161485</v>
      </c>
      <c r="E15" s="62">
        <v>1161485</v>
      </c>
      <c r="F15" s="62">
        <v>1160899.14</v>
      </c>
      <c r="G15" s="62">
        <v>1160899.14</v>
      </c>
      <c r="H15" s="61">
        <f>F15-E15</f>
        <v>-585.8600000001024</v>
      </c>
      <c r="I15" s="61"/>
      <c r="J15" s="61">
        <v>74982</v>
      </c>
      <c r="K15" s="61">
        <v>0</v>
      </c>
      <c r="L15" s="61">
        <v>61158</v>
      </c>
      <c r="M15" s="61">
        <v>21108</v>
      </c>
      <c r="N15" s="61">
        <v>40050</v>
      </c>
      <c r="O15" s="61"/>
      <c r="P15" s="61"/>
      <c r="Q15" s="61"/>
      <c r="R15" s="61"/>
      <c r="S15" s="61"/>
      <c r="T15" s="61"/>
      <c r="U15" s="61"/>
      <c r="V15" s="61"/>
      <c r="W15" s="61"/>
      <c r="X15" s="61">
        <v>58871.61</v>
      </c>
      <c r="Y15" s="61">
        <v>6926</v>
      </c>
      <c r="Z15" s="61"/>
      <c r="AA15" s="61"/>
      <c r="AB15" s="61">
        <v>5151.18</v>
      </c>
      <c r="AC15" s="61">
        <v>54</v>
      </c>
      <c r="AD15" s="61"/>
      <c r="AE15" s="61"/>
      <c r="AF15" s="61">
        <v>23115.3</v>
      </c>
      <c r="AG15" s="61">
        <v>42</v>
      </c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>
        <v>31.74</v>
      </c>
      <c r="AV15" s="61">
        <v>304.19</v>
      </c>
      <c r="AW15" s="61"/>
      <c r="AX15" s="61"/>
      <c r="AY15" s="61"/>
      <c r="AZ15" s="61"/>
      <c r="BA15" s="61"/>
      <c r="BB15" s="61"/>
      <c r="BC15" s="61"/>
      <c r="BD15" s="61"/>
      <c r="BE15" s="61">
        <v>48621.42</v>
      </c>
      <c r="BF15" s="61">
        <v>0</v>
      </c>
      <c r="BG15" s="61"/>
      <c r="BH15" s="61"/>
      <c r="BI15" s="61"/>
      <c r="BJ15" s="61">
        <v>4245.97</v>
      </c>
      <c r="BK15" s="61"/>
      <c r="BL15" s="61"/>
      <c r="BM15" s="61">
        <v>1680.07</v>
      </c>
      <c r="BN15" s="61"/>
      <c r="BO15" s="61">
        <v>2585.42</v>
      </c>
      <c r="BP15" s="61"/>
      <c r="BQ15" s="61"/>
      <c r="BR15" s="61"/>
      <c r="BS15" s="61">
        <v>153073.1</v>
      </c>
      <c r="BT15" s="64">
        <f t="shared" si="2"/>
        <v>1601741.14</v>
      </c>
    </row>
    <row r="16" spans="1:72" ht="12.75">
      <c r="A16" s="59" t="s">
        <v>98</v>
      </c>
      <c r="B16" s="60">
        <v>110000048</v>
      </c>
      <c r="C16" s="60" t="s">
        <v>95</v>
      </c>
      <c r="D16" s="61">
        <v>3413055</v>
      </c>
      <c r="E16" s="62">
        <v>3413055</v>
      </c>
      <c r="F16" s="62">
        <v>3413054.81</v>
      </c>
      <c r="G16" s="62">
        <v>3413054.81</v>
      </c>
      <c r="H16" s="61"/>
      <c r="I16" s="61">
        <f>F16-E16</f>
        <v>-0.18999999994412065</v>
      </c>
      <c r="J16" s="61">
        <v>99684</v>
      </c>
      <c r="K16" s="61">
        <v>0</v>
      </c>
      <c r="L16" s="61">
        <v>239017</v>
      </c>
      <c r="M16" s="61">
        <v>24273</v>
      </c>
      <c r="N16" s="61">
        <v>44134</v>
      </c>
      <c r="O16" s="61">
        <v>28156</v>
      </c>
      <c r="P16" s="61"/>
      <c r="Q16" s="61"/>
      <c r="R16" s="61">
        <v>249927.3</v>
      </c>
      <c r="S16" s="61">
        <v>8547</v>
      </c>
      <c r="T16" s="61">
        <v>8715.77</v>
      </c>
      <c r="U16" s="61">
        <v>16</v>
      </c>
      <c r="V16" s="61"/>
      <c r="W16" s="61"/>
      <c r="X16" s="61">
        <v>90903.86</v>
      </c>
      <c r="Y16" s="61">
        <v>12427</v>
      </c>
      <c r="Z16" s="61"/>
      <c r="AA16" s="61">
        <v>4</v>
      </c>
      <c r="AB16" s="61"/>
      <c r="AC16" s="61"/>
      <c r="AD16" s="61"/>
      <c r="AE16" s="61"/>
      <c r="AF16" s="61">
        <v>63560.46</v>
      </c>
      <c r="AG16" s="61">
        <v>378</v>
      </c>
      <c r="AH16" s="61"/>
      <c r="AI16" s="61"/>
      <c r="AJ16" s="61">
        <v>375.91</v>
      </c>
      <c r="AK16" s="61">
        <v>0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>
        <v>25191.16</v>
      </c>
      <c r="AV16" s="61">
        <v>17828.08</v>
      </c>
      <c r="AW16" s="61"/>
      <c r="AX16" s="61"/>
      <c r="AY16" s="61"/>
      <c r="AZ16" s="61"/>
      <c r="BA16" s="61">
        <v>12.5</v>
      </c>
      <c r="BB16" s="61">
        <v>0</v>
      </c>
      <c r="BC16" s="61">
        <v>144.58</v>
      </c>
      <c r="BD16" s="61"/>
      <c r="BE16" s="61">
        <v>211647.27</v>
      </c>
      <c r="BF16" s="61">
        <v>0</v>
      </c>
      <c r="BG16" s="61"/>
      <c r="BH16" s="61">
        <v>27982.43</v>
      </c>
      <c r="BI16" s="61">
        <v>290</v>
      </c>
      <c r="BJ16" s="61">
        <v>2767.2</v>
      </c>
      <c r="BK16" s="61"/>
      <c r="BL16" s="61">
        <v>911.01</v>
      </c>
      <c r="BM16" s="61">
        <v>283.54</v>
      </c>
      <c r="BN16" s="61"/>
      <c r="BO16" s="61">
        <v>1083.5</v>
      </c>
      <c r="BP16" s="61"/>
      <c r="BQ16" s="61"/>
      <c r="BR16" s="61"/>
      <c r="BS16" s="61">
        <v>264021</v>
      </c>
      <c r="BT16" s="64">
        <f t="shared" si="2"/>
        <v>4766929.38</v>
      </c>
    </row>
    <row r="17" spans="1:72" ht="16.5" customHeight="1">
      <c r="A17" s="59" t="s">
        <v>99</v>
      </c>
      <c r="B17" s="60">
        <v>740200008</v>
      </c>
      <c r="C17" s="60" t="s">
        <v>95</v>
      </c>
      <c r="D17" s="61">
        <v>2824043</v>
      </c>
      <c r="E17" s="62">
        <v>2824043</v>
      </c>
      <c r="F17" s="62">
        <v>2824042.5900000003</v>
      </c>
      <c r="G17" s="62">
        <v>2824042.5900000003</v>
      </c>
      <c r="H17" s="61"/>
      <c r="I17" s="61">
        <f>F17-E17</f>
        <v>-0.4099999996833503</v>
      </c>
      <c r="J17" s="61">
        <v>74017</v>
      </c>
      <c r="K17" s="61">
        <v>0</v>
      </c>
      <c r="L17" s="61">
        <v>344504</v>
      </c>
      <c r="M17" s="61">
        <v>17413</v>
      </c>
      <c r="N17" s="61">
        <v>30514</v>
      </c>
      <c r="O17" s="61">
        <v>24072</v>
      </c>
      <c r="P17" s="61"/>
      <c r="Q17" s="61"/>
      <c r="R17" s="61">
        <v>83658.13</v>
      </c>
      <c r="S17" s="61">
        <v>1218</v>
      </c>
      <c r="T17" s="61"/>
      <c r="U17" s="61"/>
      <c r="V17" s="61"/>
      <c r="W17" s="61"/>
      <c r="X17" s="61">
        <v>164908.88999999998</v>
      </c>
      <c r="Y17" s="61">
        <v>19083</v>
      </c>
      <c r="Z17" s="61">
        <v>13.68</v>
      </c>
      <c r="AA17" s="61"/>
      <c r="AB17" s="61">
        <v>5095.74</v>
      </c>
      <c r="AC17" s="61">
        <v>63</v>
      </c>
      <c r="AD17" s="61"/>
      <c r="AE17" s="61"/>
      <c r="AF17" s="61">
        <v>5294.34</v>
      </c>
      <c r="AG17" s="61">
        <v>0</v>
      </c>
      <c r="AH17" s="61"/>
      <c r="AI17" s="61"/>
      <c r="AJ17" s="61">
        <v>882.12</v>
      </c>
      <c r="AK17" s="61">
        <v>0</v>
      </c>
      <c r="AL17" s="61"/>
      <c r="AM17" s="61"/>
      <c r="AN17" s="61"/>
      <c r="AO17" s="61"/>
      <c r="AP17" s="61">
        <v>5779.58</v>
      </c>
      <c r="AQ17" s="61">
        <v>0</v>
      </c>
      <c r="AR17" s="61"/>
      <c r="AS17" s="61"/>
      <c r="AT17" s="61">
        <v>121121.75</v>
      </c>
      <c r="AU17" s="61">
        <v>4238.22</v>
      </c>
      <c r="AV17" s="61">
        <v>1212.43</v>
      </c>
      <c r="AW17" s="61"/>
      <c r="AX17" s="61"/>
      <c r="AY17" s="61"/>
      <c r="AZ17" s="61"/>
      <c r="BA17" s="61"/>
      <c r="BB17" s="61"/>
      <c r="BC17" s="61"/>
      <c r="BD17" s="61"/>
      <c r="BE17" s="61">
        <v>135413.06</v>
      </c>
      <c r="BF17" s="61">
        <v>0</v>
      </c>
      <c r="BG17" s="61">
        <v>492.12</v>
      </c>
      <c r="BH17" s="61"/>
      <c r="BI17" s="61"/>
      <c r="BJ17" s="61">
        <v>5027.3</v>
      </c>
      <c r="BK17" s="61"/>
      <c r="BL17" s="61">
        <v>1716.5</v>
      </c>
      <c r="BM17" s="61">
        <v>289.3</v>
      </c>
      <c r="BN17" s="61"/>
      <c r="BO17" s="61">
        <v>4891.57</v>
      </c>
      <c r="BP17" s="61"/>
      <c r="BQ17" s="61"/>
      <c r="BR17" s="61"/>
      <c r="BS17" s="61">
        <v>238624</v>
      </c>
      <c r="BT17" s="64">
        <f t="shared" si="2"/>
        <v>4065658.3200000008</v>
      </c>
    </row>
    <row r="18" spans="1:72" ht="15.75" customHeight="1">
      <c r="A18" s="59" t="s">
        <v>100</v>
      </c>
      <c r="B18" s="60">
        <v>90012101</v>
      </c>
      <c r="C18" s="60" t="s">
        <v>95</v>
      </c>
      <c r="D18" s="61">
        <v>433109</v>
      </c>
      <c r="E18" s="62">
        <v>433109</v>
      </c>
      <c r="F18" s="62">
        <v>433108.76999999996</v>
      </c>
      <c r="G18" s="62">
        <v>433108.76999999996</v>
      </c>
      <c r="H18" s="61"/>
      <c r="I18" s="61">
        <f>F18-E18</f>
        <v>-0.2300000000395812</v>
      </c>
      <c r="J18" s="61">
        <v>20627</v>
      </c>
      <c r="K18" s="61">
        <v>0</v>
      </c>
      <c r="L18" s="61">
        <v>413240</v>
      </c>
      <c r="M18" s="61">
        <v>24273</v>
      </c>
      <c r="N18" s="61">
        <v>4621</v>
      </c>
      <c r="O18" s="61">
        <v>41064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>
        <v>4809.17</v>
      </c>
      <c r="AV18" s="61"/>
      <c r="AW18" s="61"/>
      <c r="AX18" s="61"/>
      <c r="AY18" s="61"/>
      <c r="AZ18" s="61"/>
      <c r="BA18" s="62">
        <v>652.54</v>
      </c>
      <c r="BB18" s="62">
        <v>0</v>
      </c>
      <c r="BC18" s="61"/>
      <c r="BD18" s="61"/>
      <c r="BE18" s="61">
        <v>47417.24</v>
      </c>
      <c r="BF18" s="61">
        <v>0</v>
      </c>
      <c r="BG18" s="61">
        <v>492.12</v>
      </c>
      <c r="BH18" s="61"/>
      <c r="BI18" s="61"/>
      <c r="BJ18" s="61">
        <v>28.88</v>
      </c>
      <c r="BK18" s="61"/>
      <c r="BL18" s="61"/>
      <c r="BM18" s="61"/>
      <c r="BN18" s="61"/>
      <c r="BO18" s="61"/>
      <c r="BP18" s="61"/>
      <c r="BQ18" s="61"/>
      <c r="BR18" s="61"/>
      <c r="BS18" s="61">
        <v>19260</v>
      </c>
      <c r="BT18" s="64">
        <f t="shared" si="2"/>
        <v>980699.7200000001</v>
      </c>
    </row>
    <row r="19" spans="1:72" s="65" customFormat="1" ht="32.25" customHeight="1">
      <c r="A19" s="89" t="s">
        <v>36</v>
      </c>
      <c r="B19" s="89"/>
      <c r="C19" s="89"/>
      <c r="D19" s="90">
        <f aca="true" t="shared" si="3" ref="D19:L19">SUM(D21:D30)</f>
        <v>6244600</v>
      </c>
      <c r="E19" s="90">
        <f t="shared" si="3"/>
        <v>6244600</v>
      </c>
      <c r="F19" s="90">
        <f t="shared" si="3"/>
        <v>6244594.95</v>
      </c>
      <c r="G19" s="90">
        <f t="shared" si="3"/>
        <v>6244594.95</v>
      </c>
      <c r="H19" s="90">
        <f t="shared" si="3"/>
        <v>-2.220000000388609</v>
      </c>
      <c r="I19" s="90">
        <f t="shared" si="3"/>
        <v>-2.8300000000481305</v>
      </c>
      <c r="J19" s="90">
        <f t="shared" si="3"/>
        <v>171150</v>
      </c>
      <c r="K19" s="90">
        <f t="shared" si="3"/>
        <v>0</v>
      </c>
      <c r="L19" s="90">
        <f t="shared" si="3"/>
        <v>112230</v>
      </c>
      <c r="M19" s="90"/>
      <c r="N19" s="90">
        <f aca="true" t="shared" si="4" ref="N19:AS19">SUM(N21:N30)</f>
        <v>0</v>
      </c>
      <c r="O19" s="90">
        <f t="shared" si="4"/>
        <v>3936</v>
      </c>
      <c r="P19" s="90">
        <f t="shared" si="4"/>
        <v>0</v>
      </c>
      <c r="Q19" s="90">
        <f t="shared" si="4"/>
        <v>0</v>
      </c>
      <c r="R19" s="90">
        <f t="shared" si="4"/>
        <v>1230161.22</v>
      </c>
      <c r="S19" s="90">
        <f t="shared" si="4"/>
        <v>50596</v>
      </c>
      <c r="T19" s="90">
        <f t="shared" si="4"/>
        <v>0</v>
      </c>
      <c r="U19" s="90">
        <f t="shared" si="4"/>
        <v>0</v>
      </c>
      <c r="V19" s="90">
        <f t="shared" si="4"/>
        <v>0</v>
      </c>
      <c r="W19" s="90">
        <f t="shared" si="4"/>
        <v>0</v>
      </c>
      <c r="X19" s="90">
        <f t="shared" si="4"/>
        <v>268538.69</v>
      </c>
      <c r="Y19" s="90">
        <f t="shared" si="4"/>
        <v>31538</v>
      </c>
      <c r="Z19" s="90">
        <f t="shared" si="4"/>
        <v>0</v>
      </c>
      <c r="AA19" s="90">
        <f t="shared" si="4"/>
        <v>0</v>
      </c>
      <c r="AB19" s="90">
        <f t="shared" si="4"/>
        <v>12768.42</v>
      </c>
      <c r="AC19" s="90">
        <f t="shared" si="4"/>
        <v>3</v>
      </c>
      <c r="AD19" s="90">
        <f t="shared" si="4"/>
        <v>0</v>
      </c>
      <c r="AE19" s="90">
        <f t="shared" si="4"/>
        <v>0</v>
      </c>
      <c r="AF19" s="90">
        <f t="shared" si="4"/>
        <v>20915.57</v>
      </c>
      <c r="AG19" s="90">
        <f t="shared" si="4"/>
        <v>149</v>
      </c>
      <c r="AH19" s="90">
        <f t="shared" si="4"/>
        <v>0</v>
      </c>
      <c r="AI19" s="90">
        <f t="shared" si="4"/>
        <v>0</v>
      </c>
      <c r="AJ19" s="90">
        <f t="shared" si="4"/>
        <v>106.89</v>
      </c>
      <c r="AK19" s="90">
        <f t="shared" si="4"/>
        <v>0</v>
      </c>
      <c r="AL19" s="90">
        <f t="shared" si="4"/>
        <v>0</v>
      </c>
      <c r="AM19" s="90">
        <f t="shared" si="4"/>
        <v>0</v>
      </c>
      <c r="AN19" s="90">
        <f t="shared" si="4"/>
        <v>0</v>
      </c>
      <c r="AO19" s="90">
        <f t="shared" si="4"/>
        <v>0</v>
      </c>
      <c r="AP19" s="90">
        <f t="shared" si="4"/>
        <v>23678.620000000003</v>
      </c>
      <c r="AQ19" s="90">
        <f t="shared" si="4"/>
        <v>60</v>
      </c>
      <c r="AR19" s="90">
        <f t="shared" si="4"/>
        <v>59762.700000000004</v>
      </c>
      <c r="AS19" s="90">
        <f t="shared" si="4"/>
        <v>483</v>
      </c>
      <c r="AT19" s="90">
        <f aca="true" t="shared" si="5" ref="AT19:BT19">SUM(AT21:AT30)</f>
        <v>0</v>
      </c>
      <c r="AU19" s="90">
        <f t="shared" si="5"/>
        <v>43188.71</v>
      </c>
      <c r="AV19" s="90">
        <f t="shared" si="5"/>
        <v>0</v>
      </c>
      <c r="AW19" s="90">
        <f t="shared" si="5"/>
        <v>0</v>
      </c>
      <c r="AX19" s="90">
        <f t="shared" si="5"/>
        <v>0</v>
      </c>
      <c r="AY19" s="90">
        <f t="shared" si="5"/>
        <v>0</v>
      </c>
      <c r="AZ19" s="90">
        <f t="shared" si="5"/>
        <v>0</v>
      </c>
      <c r="BA19" s="90">
        <f t="shared" si="5"/>
        <v>764.22</v>
      </c>
      <c r="BB19" s="90">
        <f t="shared" si="5"/>
        <v>0</v>
      </c>
      <c r="BC19" s="90">
        <f t="shared" si="5"/>
        <v>0</v>
      </c>
      <c r="BD19" s="90">
        <f t="shared" si="5"/>
        <v>0</v>
      </c>
      <c r="BE19" s="90">
        <f t="shared" si="5"/>
        <v>376663.5</v>
      </c>
      <c r="BF19" s="90">
        <f t="shared" si="5"/>
        <v>2</v>
      </c>
      <c r="BG19" s="90">
        <f t="shared" si="5"/>
        <v>0</v>
      </c>
      <c r="BH19" s="90">
        <f t="shared" si="5"/>
        <v>0</v>
      </c>
      <c r="BI19" s="90">
        <f t="shared" si="5"/>
        <v>0</v>
      </c>
      <c r="BJ19" s="90">
        <f t="shared" si="5"/>
        <v>8462.82</v>
      </c>
      <c r="BK19" s="90">
        <f t="shared" si="5"/>
        <v>0</v>
      </c>
      <c r="BL19" s="90">
        <f t="shared" si="5"/>
        <v>17.38</v>
      </c>
      <c r="BM19" s="90">
        <f t="shared" si="5"/>
        <v>999.6</v>
      </c>
      <c r="BN19" s="90">
        <f t="shared" si="5"/>
        <v>0</v>
      </c>
      <c r="BO19" s="90">
        <f t="shared" si="5"/>
        <v>4618.629999999999</v>
      </c>
      <c r="BP19" s="90">
        <f t="shared" si="5"/>
        <v>0</v>
      </c>
      <c r="BQ19" s="90">
        <f t="shared" si="5"/>
        <v>0</v>
      </c>
      <c r="BR19" s="90">
        <f t="shared" si="5"/>
        <v>0</v>
      </c>
      <c r="BS19" s="90">
        <f t="shared" si="5"/>
        <v>464122</v>
      </c>
      <c r="BT19" s="90">
        <f t="shared" si="5"/>
        <v>9129510.92</v>
      </c>
    </row>
    <row r="20" spans="1:72" ht="12.75">
      <c r="A20" s="66" t="s">
        <v>37</v>
      </c>
      <c r="B20" s="66"/>
      <c r="C20" s="6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9"/>
    </row>
    <row r="21" spans="1:72" ht="28.5" customHeight="1">
      <c r="A21" s="70" t="s">
        <v>101</v>
      </c>
      <c r="B21" s="71">
        <v>560800001</v>
      </c>
      <c r="C21" s="71" t="s">
        <v>95</v>
      </c>
      <c r="D21" s="72">
        <v>12164</v>
      </c>
      <c r="E21" s="72">
        <v>12164</v>
      </c>
      <c r="F21" s="72">
        <v>12163.1</v>
      </c>
      <c r="G21" s="72">
        <v>12163.099999999999</v>
      </c>
      <c r="H21" s="61"/>
      <c r="I21" s="61">
        <f>F21-E21</f>
        <v>-0.8999999999996362</v>
      </c>
      <c r="J21" s="61">
        <v>1447</v>
      </c>
      <c r="K21" s="6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61"/>
      <c r="W21" s="61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61"/>
      <c r="AK21" s="61"/>
      <c r="AL21" s="61"/>
      <c r="AM21" s="61"/>
      <c r="AN21" s="61"/>
      <c r="AO21" s="61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73"/>
      <c r="BG21" s="73"/>
      <c r="BH21" s="73"/>
      <c r="BI21" s="73"/>
      <c r="BJ21" s="73"/>
      <c r="BK21" s="73"/>
      <c r="BL21" s="73"/>
      <c r="BM21" s="73"/>
      <c r="BN21" s="73"/>
      <c r="BO21" s="74"/>
      <c r="BP21" s="73"/>
      <c r="BQ21" s="73"/>
      <c r="BR21" s="73"/>
      <c r="BS21" s="61">
        <v>2162</v>
      </c>
      <c r="BT21" s="64">
        <f aca="true" t="shared" si="6" ref="BT21:BT30">G21+J21+L21+O21+Q21+R21+S21+T21+U21+V21+W21+X21+Y21+Z21+AA21+AB21+AC21+AD21+AE21+AF21+AG21+AH21+AI21+AJ21+AK21+AL21+AM21+AN21+AO21+AP21+AQ21+AR21+AS21+AT21+AU21+AV21+AW21+AX21+AY21+AZ21+BA21+BB21+BC21+BD21+BE21+BF21+BG21+BH21+BI21+BJ21+BK21+BL21+BM21+BN21+BO21+BP21+BQ21+BR21+BS21</f>
        <v>15772.099999999999</v>
      </c>
    </row>
    <row r="22" spans="1:72" ht="27" customHeight="1">
      <c r="A22" s="75" t="s">
        <v>23</v>
      </c>
      <c r="B22" s="60">
        <v>460800006</v>
      </c>
      <c r="C22" s="60" t="s">
        <v>95</v>
      </c>
      <c r="D22" s="72">
        <v>7940</v>
      </c>
      <c r="E22" s="72">
        <v>7940</v>
      </c>
      <c r="F22" s="72">
        <v>7939.35</v>
      </c>
      <c r="G22" s="72">
        <v>7939.35</v>
      </c>
      <c r="H22" s="61">
        <f aca="true" t="shared" si="7" ref="H22:H27">F22-E22</f>
        <v>-0.6499999999996362</v>
      </c>
      <c r="I22" s="61"/>
      <c r="J22" s="76">
        <v>444</v>
      </c>
      <c r="K22" s="77">
        <v>0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74"/>
      <c r="BF22" s="68"/>
      <c r="BG22" s="68"/>
      <c r="BH22" s="68"/>
      <c r="BI22" s="68"/>
      <c r="BJ22" s="68"/>
      <c r="BK22" s="68"/>
      <c r="BL22" s="68"/>
      <c r="BM22" s="68"/>
      <c r="BN22" s="68"/>
      <c r="BO22" s="74"/>
      <c r="BP22" s="68"/>
      <c r="BQ22" s="68"/>
      <c r="BR22" s="68"/>
      <c r="BS22" s="61">
        <v>1548</v>
      </c>
      <c r="BT22" s="64">
        <f t="shared" si="6"/>
        <v>9931.35</v>
      </c>
    </row>
    <row r="23" spans="1:72" ht="21.75" customHeight="1">
      <c r="A23" s="75" t="s">
        <v>102</v>
      </c>
      <c r="B23" s="60">
        <v>90000019</v>
      </c>
      <c r="C23" s="60" t="s">
        <v>96</v>
      </c>
      <c r="D23" s="72">
        <v>5844</v>
      </c>
      <c r="E23" s="72">
        <v>5844</v>
      </c>
      <c r="F23" s="72">
        <v>5843.95</v>
      </c>
      <c r="G23" s="72">
        <v>5843.95</v>
      </c>
      <c r="H23" s="61"/>
      <c r="I23" s="61">
        <f>F23-E23</f>
        <v>-0.0500000000001819</v>
      </c>
      <c r="J23" s="76">
        <v>8</v>
      </c>
      <c r="K23" s="77">
        <v>0</v>
      </c>
      <c r="L23" s="68"/>
      <c r="M23" s="68"/>
      <c r="N23" s="68"/>
      <c r="O23" s="68"/>
      <c r="P23" s="68"/>
      <c r="Q23" s="68"/>
      <c r="R23" s="61">
        <v>1230161.22</v>
      </c>
      <c r="S23" s="61">
        <v>50596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74">
        <v>15359.46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74"/>
      <c r="BP23" s="68"/>
      <c r="BQ23" s="68"/>
      <c r="BR23" s="68"/>
      <c r="BS23" s="61">
        <v>1516</v>
      </c>
      <c r="BT23" s="64">
        <f t="shared" si="6"/>
        <v>1303484.63</v>
      </c>
    </row>
    <row r="24" spans="1:72" ht="28.5" customHeight="1">
      <c r="A24" s="75" t="s">
        <v>45</v>
      </c>
      <c r="B24" s="60">
        <v>90065207</v>
      </c>
      <c r="C24" s="60" t="s">
        <v>96</v>
      </c>
      <c r="D24" s="72">
        <v>681637</v>
      </c>
      <c r="E24" s="72">
        <v>681637</v>
      </c>
      <c r="F24" s="72">
        <v>681636.6799999999</v>
      </c>
      <c r="G24" s="72">
        <v>681636.6799999999</v>
      </c>
      <c r="H24" s="61">
        <f t="shared" si="7"/>
        <v>-0.3200000000651926</v>
      </c>
      <c r="I24" s="61"/>
      <c r="J24" s="76">
        <v>22808</v>
      </c>
      <c r="K24" s="76">
        <v>0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1">
        <v>925.41</v>
      </c>
      <c r="AQ24" s="61">
        <v>4</v>
      </c>
      <c r="AR24" s="61">
        <v>25573.29</v>
      </c>
      <c r="AS24" s="61">
        <v>91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74">
        <v>25990.85</v>
      </c>
      <c r="BF24" s="68"/>
      <c r="BG24" s="68"/>
      <c r="BH24" s="68"/>
      <c r="BI24" s="68"/>
      <c r="BJ24" s="68">
        <v>18.55</v>
      </c>
      <c r="BK24" s="68"/>
      <c r="BL24" s="68"/>
      <c r="BM24" s="68"/>
      <c r="BN24" s="68"/>
      <c r="BO24" s="74"/>
      <c r="BP24" s="68"/>
      <c r="BQ24" s="68"/>
      <c r="BR24" s="68"/>
      <c r="BS24" s="61">
        <v>34835</v>
      </c>
      <c r="BT24" s="64">
        <f t="shared" si="6"/>
        <v>791882.78</v>
      </c>
    </row>
    <row r="25" spans="1:72" ht="25.5">
      <c r="A25" s="75" t="s">
        <v>28</v>
      </c>
      <c r="B25" s="60">
        <v>406435102</v>
      </c>
      <c r="C25" s="60" t="s">
        <v>95</v>
      </c>
      <c r="D25" s="72">
        <v>115756</v>
      </c>
      <c r="E25" s="72">
        <v>115756</v>
      </c>
      <c r="F25" s="72">
        <v>115755.3</v>
      </c>
      <c r="G25" s="72">
        <v>115755.3</v>
      </c>
      <c r="H25" s="61"/>
      <c r="I25" s="61">
        <f>F25-E25</f>
        <v>-0.6999999999970896</v>
      </c>
      <c r="J25" s="76">
        <v>4553</v>
      </c>
      <c r="K25" s="76">
        <v>0</v>
      </c>
      <c r="L25" s="76">
        <v>5347</v>
      </c>
      <c r="M25" s="76"/>
      <c r="N25" s="76"/>
      <c r="O25" s="76"/>
      <c r="P25" s="68"/>
      <c r="Q25" s="68"/>
      <c r="R25" s="68"/>
      <c r="S25" s="68"/>
      <c r="T25" s="68"/>
      <c r="U25" s="68"/>
      <c r="V25" s="68"/>
      <c r="W25" s="68"/>
      <c r="X25" s="61">
        <v>13794.6</v>
      </c>
      <c r="Y25" s="61">
        <v>2172</v>
      </c>
      <c r="Z25" s="61"/>
      <c r="AA25" s="61"/>
      <c r="AB25" s="61"/>
      <c r="AC25" s="61"/>
      <c r="AD25" s="68"/>
      <c r="AE25" s="68"/>
      <c r="AF25" s="61">
        <v>25.91</v>
      </c>
      <c r="AG25" s="61">
        <v>0</v>
      </c>
      <c r="AH25" s="61"/>
      <c r="AI25" s="61"/>
      <c r="AJ25" s="61"/>
      <c r="AK25" s="61"/>
      <c r="AL25" s="68"/>
      <c r="AM25" s="68"/>
      <c r="AN25" s="68"/>
      <c r="AO25" s="68"/>
      <c r="AP25" s="61"/>
      <c r="AQ25" s="61"/>
      <c r="AR25" s="61"/>
      <c r="AS25" s="61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74">
        <v>12757.44</v>
      </c>
      <c r="BF25" s="68"/>
      <c r="BG25" s="68"/>
      <c r="BH25" s="68"/>
      <c r="BI25" s="68"/>
      <c r="BJ25" s="68">
        <v>271.29</v>
      </c>
      <c r="BK25" s="68"/>
      <c r="BL25" s="68"/>
      <c r="BM25" s="68"/>
      <c r="BN25" s="68"/>
      <c r="BO25" s="74">
        <v>274.52</v>
      </c>
      <c r="BP25" s="68"/>
      <c r="BQ25" s="68"/>
      <c r="BR25" s="68"/>
      <c r="BS25" s="61">
        <v>19200</v>
      </c>
      <c r="BT25" s="64">
        <f t="shared" si="6"/>
        <v>174151.06</v>
      </c>
    </row>
    <row r="26" spans="1:72" ht="12.75">
      <c r="A26" s="75" t="s">
        <v>16</v>
      </c>
      <c r="B26" s="60">
        <v>90024101</v>
      </c>
      <c r="C26" s="60" t="s">
        <v>95</v>
      </c>
      <c r="D26" s="72">
        <v>2681426</v>
      </c>
      <c r="E26" s="72">
        <v>2681426</v>
      </c>
      <c r="F26" s="72">
        <v>2681425.3699999996</v>
      </c>
      <c r="G26" s="72">
        <v>2681425.37</v>
      </c>
      <c r="H26" s="61">
        <f t="shared" si="7"/>
        <v>-0.6300000003539026</v>
      </c>
      <c r="I26" s="61"/>
      <c r="J26" s="76">
        <v>59392</v>
      </c>
      <c r="K26" s="76">
        <v>0</v>
      </c>
      <c r="L26" s="76">
        <v>106883</v>
      </c>
      <c r="M26" s="76"/>
      <c r="N26" s="76"/>
      <c r="O26" s="76">
        <v>3936</v>
      </c>
      <c r="P26" s="68"/>
      <c r="Q26" s="68"/>
      <c r="R26" s="68"/>
      <c r="S26" s="68"/>
      <c r="T26" s="68"/>
      <c r="U26" s="68"/>
      <c r="V26" s="68"/>
      <c r="W26" s="68"/>
      <c r="X26" s="61">
        <v>128683.22</v>
      </c>
      <c r="Y26" s="61">
        <v>12272</v>
      </c>
      <c r="Z26" s="61"/>
      <c r="AA26" s="61"/>
      <c r="AB26" s="61">
        <v>12768.42</v>
      </c>
      <c r="AC26" s="61">
        <v>3</v>
      </c>
      <c r="AD26" s="68"/>
      <c r="AE26" s="68"/>
      <c r="AF26" s="61">
        <v>14376.56</v>
      </c>
      <c r="AG26" s="61">
        <v>48</v>
      </c>
      <c r="AH26" s="61"/>
      <c r="AI26" s="61"/>
      <c r="AJ26" s="61">
        <v>106.89</v>
      </c>
      <c r="AK26" s="61">
        <v>0</v>
      </c>
      <c r="AL26" s="68"/>
      <c r="AM26" s="68"/>
      <c r="AN26" s="68"/>
      <c r="AO26" s="68"/>
      <c r="AP26" s="61">
        <v>239.34</v>
      </c>
      <c r="AQ26" s="61">
        <v>0</v>
      </c>
      <c r="AR26" s="61"/>
      <c r="AS26" s="61"/>
      <c r="AT26" s="68"/>
      <c r="AU26" s="61">
        <v>9436.08</v>
      </c>
      <c r="AV26" s="68"/>
      <c r="AW26" s="68"/>
      <c r="AX26" s="68"/>
      <c r="AY26" s="68"/>
      <c r="AZ26" s="68"/>
      <c r="BA26" s="68"/>
      <c r="BB26" s="68"/>
      <c r="BC26" s="68"/>
      <c r="BD26" s="68"/>
      <c r="BE26" s="74">
        <v>162570.39</v>
      </c>
      <c r="BF26" s="68">
        <v>2</v>
      </c>
      <c r="BG26" s="68"/>
      <c r="BH26" s="68"/>
      <c r="BI26" s="68"/>
      <c r="BJ26" s="68">
        <v>5975.29</v>
      </c>
      <c r="BK26" s="74"/>
      <c r="BL26" s="74">
        <v>17.38</v>
      </c>
      <c r="BM26" s="78">
        <v>999.6</v>
      </c>
      <c r="BN26" s="68"/>
      <c r="BO26" s="74">
        <v>3023.95</v>
      </c>
      <c r="BP26" s="68"/>
      <c r="BQ26" s="68"/>
      <c r="BR26" s="68"/>
      <c r="BS26" s="61">
        <v>220830</v>
      </c>
      <c r="BT26" s="64">
        <f t="shared" si="6"/>
        <v>3422988.4900000007</v>
      </c>
    </row>
    <row r="27" spans="1:72" ht="25.5">
      <c r="A27" s="75" t="s">
        <v>103</v>
      </c>
      <c r="B27" s="60">
        <v>90024001</v>
      </c>
      <c r="C27" s="60" t="s">
        <v>95</v>
      </c>
      <c r="D27" s="72">
        <v>497576</v>
      </c>
      <c r="E27" s="72">
        <v>497576</v>
      </c>
      <c r="F27" s="72">
        <v>497575.47000000003</v>
      </c>
      <c r="G27" s="72">
        <v>497575.47000000003</v>
      </c>
      <c r="H27" s="61">
        <f t="shared" si="7"/>
        <v>-0.529999999969732</v>
      </c>
      <c r="I27" s="61"/>
      <c r="J27" s="76">
        <v>32453</v>
      </c>
      <c r="K27" s="76">
        <v>0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1">
        <v>16637.15</v>
      </c>
      <c r="Y27" s="61">
        <v>3540</v>
      </c>
      <c r="Z27" s="61"/>
      <c r="AA27" s="61"/>
      <c r="AB27" s="61"/>
      <c r="AC27" s="61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1"/>
      <c r="AQ27" s="61"/>
      <c r="AR27" s="61"/>
      <c r="AS27" s="61"/>
      <c r="AT27" s="68"/>
      <c r="AU27" s="61">
        <v>11302.73</v>
      </c>
      <c r="AV27" s="68"/>
      <c r="AW27" s="68"/>
      <c r="AX27" s="68"/>
      <c r="AY27" s="68"/>
      <c r="AZ27" s="68"/>
      <c r="BA27" s="68">
        <v>220.12</v>
      </c>
      <c r="BB27" s="68">
        <v>0</v>
      </c>
      <c r="BC27" s="68"/>
      <c r="BD27" s="68"/>
      <c r="BE27" s="74">
        <v>33489.57</v>
      </c>
      <c r="BF27" s="68"/>
      <c r="BG27" s="68"/>
      <c r="BH27" s="68"/>
      <c r="BI27" s="68"/>
      <c r="BJ27" s="68">
        <v>1196.21</v>
      </c>
      <c r="BK27" s="68"/>
      <c r="BL27" s="68"/>
      <c r="BM27" s="68"/>
      <c r="BN27" s="68"/>
      <c r="BO27" s="74">
        <v>696.19</v>
      </c>
      <c r="BP27" s="68"/>
      <c r="BQ27" s="68"/>
      <c r="BR27" s="68"/>
      <c r="BS27" s="61">
        <v>14848</v>
      </c>
      <c r="BT27" s="64">
        <f t="shared" si="6"/>
        <v>611958.4399999998</v>
      </c>
    </row>
    <row r="28" spans="1:72" ht="30" customHeight="1">
      <c r="A28" s="75" t="s">
        <v>104</v>
      </c>
      <c r="B28" s="60">
        <v>468900005</v>
      </c>
      <c r="C28" s="60" t="s">
        <v>95</v>
      </c>
      <c r="D28" s="72">
        <v>821668</v>
      </c>
      <c r="E28" s="72">
        <v>821668</v>
      </c>
      <c r="F28" s="72">
        <v>821667.15</v>
      </c>
      <c r="G28" s="72">
        <v>821667.15</v>
      </c>
      <c r="H28" s="61"/>
      <c r="I28" s="61">
        <f>F28-E28</f>
        <v>-0.8499999999767169</v>
      </c>
      <c r="J28" s="76">
        <v>19897</v>
      </c>
      <c r="K28" s="76">
        <v>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1"/>
      <c r="Y28" s="61"/>
      <c r="Z28" s="61"/>
      <c r="AA28" s="61"/>
      <c r="AB28" s="61"/>
      <c r="AC28" s="61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1">
        <v>452.9</v>
      </c>
      <c r="AQ28" s="61">
        <v>4</v>
      </c>
      <c r="AR28" s="61">
        <v>34189.41</v>
      </c>
      <c r="AS28" s="61">
        <v>392</v>
      </c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74">
        <v>31084.76</v>
      </c>
      <c r="BF28" s="68"/>
      <c r="BG28" s="68"/>
      <c r="BH28" s="68"/>
      <c r="BI28" s="68"/>
      <c r="BJ28" s="68">
        <v>148.5</v>
      </c>
      <c r="BK28" s="68"/>
      <c r="BL28" s="68"/>
      <c r="BM28" s="68"/>
      <c r="BN28" s="68"/>
      <c r="BO28" s="74">
        <v>116.4</v>
      </c>
      <c r="BP28" s="68"/>
      <c r="BQ28" s="68"/>
      <c r="BR28" s="68"/>
      <c r="BS28" s="61">
        <v>42805</v>
      </c>
      <c r="BT28" s="64">
        <f t="shared" si="6"/>
        <v>950757.1200000001</v>
      </c>
    </row>
    <row r="29" spans="1:72" ht="30" customHeight="1">
      <c r="A29" s="75" t="s">
        <v>38</v>
      </c>
      <c r="B29" s="60">
        <v>409500009</v>
      </c>
      <c r="C29" s="60" t="s">
        <v>95</v>
      </c>
      <c r="D29" s="72">
        <v>13688</v>
      </c>
      <c r="E29" s="72">
        <v>13688</v>
      </c>
      <c r="F29" s="72">
        <v>13687.91</v>
      </c>
      <c r="G29" s="72">
        <v>13687.91</v>
      </c>
      <c r="H29" s="61">
        <f>F29-E29</f>
        <v>-0.09000000000014552</v>
      </c>
      <c r="I29" s="61"/>
      <c r="J29" s="76">
        <v>290</v>
      </c>
      <c r="K29" s="76">
        <v>0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1">
        <v>12368.66</v>
      </c>
      <c r="Y29" s="61">
        <v>1296</v>
      </c>
      <c r="Z29" s="61"/>
      <c r="AA29" s="61"/>
      <c r="AB29" s="61"/>
      <c r="AC29" s="61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1"/>
      <c r="AQ29" s="61"/>
      <c r="AR29" s="61"/>
      <c r="AS29" s="61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74">
        <v>1871.92</v>
      </c>
      <c r="BF29" s="68"/>
      <c r="BG29" s="68"/>
      <c r="BH29" s="68"/>
      <c r="BI29" s="68"/>
      <c r="BJ29" s="68"/>
      <c r="BK29" s="68"/>
      <c r="BL29" s="68"/>
      <c r="BM29" s="68"/>
      <c r="BN29" s="68"/>
      <c r="BO29" s="74"/>
      <c r="BP29" s="68"/>
      <c r="BQ29" s="68"/>
      <c r="BR29" s="68"/>
      <c r="BS29" s="61">
        <v>3344</v>
      </c>
      <c r="BT29" s="64">
        <f t="shared" si="6"/>
        <v>32858.49</v>
      </c>
    </row>
    <row r="30" spans="1:72" ht="18" customHeight="1">
      <c r="A30" s="75" t="s">
        <v>105</v>
      </c>
      <c r="B30" s="60">
        <v>90000026</v>
      </c>
      <c r="C30" s="60" t="s">
        <v>95</v>
      </c>
      <c r="D30" s="72">
        <v>1406901</v>
      </c>
      <c r="E30" s="72">
        <v>1406901</v>
      </c>
      <c r="F30" s="72">
        <v>1406900.67</v>
      </c>
      <c r="G30" s="72">
        <v>1406900.67</v>
      </c>
      <c r="H30" s="61"/>
      <c r="I30" s="61">
        <f>F30-E30</f>
        <v>-0.3300000000745058</v>
      </c>
      <c r="J30" s="76">
        <v>29858</v>
      </c>
      <c r="K30" s="76">
        <v>0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1">
        <v>97055.06</v>
      </c>
      <c r="Y30" s="61">
        <v>12258</v>
      </c>
      <c r="Z30" s="61"/>
      <c r="AA30" s="61"/>
      <c r="AB30" s="61"/>
      <c r="AC30" s="61"/>
      <c r="AD30" s="68"/>
      <c r="AE30" s="68"/>
      <c r="AF30" s="61">
        <v>6513.1</v>
      </c>
      <c r="AG30" s="61">
        <v>101</v>
      </c>
      <c r="AH30" s="68"/>
      <c r="AI30" s="68"/>
      <c r="AJ30" s="68"/>
      <c r="AK30" s="68"/>
      <c r="AL30" s="68"/>
      <c r="AM30" s="68"/>
      <c r="AN30" s="68"/>
      <c r="AO30" s="68"/>
      <c r="AP30" s="61">
        <v>22060.97</v>
      </c>
      <c r="AQ30" s="61">
        <v>52</v>
      </c>
      <c r="AR30" s="61"/>
      <c r="AS30" s="61"/>
      <c r="AT30" s="68"/>
      <c r="AU30" s="74">
        <v>22449.9</v>
      </c>
      <c r="AV30" s="68"/>
      <c r="AW30" s="68"/>
      <c r="AX30" s="68"/>
      <c r="AY30" s="68"/>
      <c r="AZ30" s="68"/>
      <c r="BA30" s="74">
        <v>544.1</v>
      </c>
      <c r="BB30" s="74">
        <v>0</v>
      </c>
      <c r="BC30" s="68"/>
      <c r="BD30" s="68"/>
      <c r="BE30" s="74">
        <v>93539.11</v>
      </c>
      <c r="BF30" s="68"/>
      <c r="BG30" s="68"/>
      <c r="BH30" s="68"/>
      <c r="BI30" s="68"/>
      <c r="BJ30" s="68">
        <v>852.98</v>
      </c>
      <c r="BK30" s="68"/>
      <c r="BL30" s="68"/>
      <c r="BM30" s="68"/>
      <c r="BN30" s="68"/>
      <c r="BO30" s="74">
        <v>507.57</v>
      </c>
      <c r="BP30" s="68"/>
      <c r="BQ30" s="68"/>
      <c r="BR30" s="68"/>
      <c r="BS30" s="61">
        <v>123034</v>
      </c>
      <c r="BT30" s="64">
        <f t="shared" si="6"/>
        <v>1815726.4600000002</v>
      </c>
    </row>
    <row r="31" spans="1:72" ht="25.5" customHeight="1">
      <c r="A31" s="89" t="s">
        <v>93</v>
      </c>
      <c r="B31" s="89"/>
      <c r="C31" s="89"/>
      <c r="D31" s="91">
        <f aca="true" t="shared" si="8" ref="D31:L31">SUM(D33:D73)</f>
        <v>1858703</v>
      </c>
      <c r="E31" s="91">
        <f t="shared" si="8"/>
        <v>1858703</v>
      </c>
      <c r="F31" s="91">
        <f t="shared" si="8"/>
        <v>1858626.0199999998</v>
      </c>
      <c r="G31" s="91">
        <f t="shared" si="8"/>
        <v>1858626.0199999998</v>
      </c>
      <c r="H31" s="91">
        <f t="shared" si="8"/>
        <v>-5.360000000007858</v>
      </c>
      <c r="I31" s="91">
        <f t="shared" si="8"/>
        <v>-71.62000000000671</v>
      </c>
      <c r="J31" s="91">
        <f t="shared" si="8"/>
        <v>48248</v>
      </c>
      <c r="K31" s="91">
        <f t="shared" si="8"/>
        <v>0</v>
      </c>
      <c r="L31" s="91">
        <f t="shared" si="8"/>
        <v>172882</v>
      </c>
      <c r="M31" s="91"/>
      <c r="N31" s="91">
        <f aca="true" t="shared" si="9" ref="N31:AS31">SUM(N33:N73)</f>
        <v>0</v>
      </c>
      <c r="O31" s="91">
        <f t="shared" si="9"/>
        <v>29336</v>
      </c>
      <c r="P31" s="91">
        <f t="shared" si="9"/>
        <v>0</v>
      </c>
      <c r="Q31" s="91">
        <f t="shared" si="9"/>
        <v>0</v>
      </c>
      <c r="R31" s="91">
        <f t="shared" si="9"/>
        <v>0</v>
      </c>
      <c r="S31" s="91">
        <f t="shared" si="9"/>
        <v>0</v>
      </c>
      <c r="T31" s="91">
        <f t="shared" si="9"/>
        <v>0</v>
      </c>
      <c r="U31" s="91">
        <f t="shared" si="9"/>
        <v>0</v>
      </c>
      <c r="V31" s="91">
        <f t="shared" si="9"/>
        <v>0</v>
      </c>
      <c r="W31" s="91">
        <f t="shared" si="9"/>
        <v>0</v>
      </c>
      <c r="X31" s="91">
        <f t="shared" si="9"/>
        <v>350344.57</v>
      </c>
      <c r="Y31" s="91">
        <f t="shared" si="9"/>
        <v>48136</v>
      </c>
      <c r="Z31" s="91">
        <f t="shared" si="9"/>
        <v>0</v>
      </c>
      <c r="AA31" s="91">
        <f t="shared" si="9"/>
        <v>0</v>
      </c>
      <c r="AB31" s="91">
        <f t="shared" si="9"/>
        <v>0</v>
      </c>
      <c r="AC31" s="91">
        <f t="shared" si="9"/>
        <v>0</v>
      </c>
      <c r="AD31" s="91">
        <f t="shared" si="9"/>
        <v>0</v>
      </c>
      <c r="AE31" s="91">
        <f t="shared" si="9"/>
        <v>0</v>
      </c>
      <c r="AF31" s="91">
        <f t="shared" si="9"/>
        <v>89.64</v>
      </c>
      <c r="AG31" s="91">
        <f t="shared" si="9"/>
        <v>0</v>
      </c>
      <c r="AH31" s="91">
        <f t="shared" si="9"/>
        <v>0</v>
      </c>
      <c r="AI31" s="91">
        <f t="shared" si="9"/>
        <v>0</v>
      </c>
      <c r="AJ31" s="91">
        <f t="shared" si="9"/>
        <v>0</v>
      </c>
      <c r="AK31" s="91">
        <f t="shared" si="9"/>
        <v>0</v>
      </c>
      <c r="AL31" s="91">
        <f t="shared" si="9"/>
        <v>0</v>
      </c>
      <c r="AM31" s="91">
        <f t="shared" si="9"/>
        <v>0</v>
      </c>
      <c r="AN31" s="91">
        <f t="shared" si="9"/>
        <v>0</v>
      </c>
      <c r="AO31" s="91">
        <f t="shared" si="9"/>
        <v>0</v>
      </c>
      <c r="AP31" s="91">
        <f t="shared" si="9"/>
        <v>0</v>
      </c>
      <c r="AQ31" s="91">
        <f t="shared" si="9"/>
        <v>0</v>
      </c>
      <c r="AR31" s="91">
        <f t="shared" si="9"/>
        <v>0</v>
      </c>
      <c r="AS31" s="91">
        <f t="shared" si="9"/>
        <v>0</v>
      </c>
      <c r="AT31" s="91">
        <f aca="true" t="shared" si="10" ref="AT31:BT31">SUM(AT33:AT73)</f>
        <v>0</v>
      </c>
      <c r="AU31" s="91">
        <f t="shared" si="10"/>
        <v>1774.74</v>
      </c>
      <c r="AV31" s="91">
        <f t="shared" si="10"/>
        <v>0</v>
      </c>
      <c r="AW31" s="91">
        <f t="shared" si="10"/>
        <v>0</v>
      </c>
      <c r="AX31" s="91">
        <f t="shared" si="10"/>
        <v>0</v>
      </c>
      <c r="AY31" s="91">
        <f t="shared" si="10"/>
        <v>59156.380000000005</v>
      </c>
      <c r="AZ31" s="91">
        <f t="shared" si="10"/>
        <v>0</v>
      </c>
      <c r="BA31" s="91">
        <f t="shared" si="10"/>
        <v>0</v>
      </c>
      <c r="BB31" s="91">
        <f t="shared" si="10"/>
        <v>0</v>
      </c>
      <c r="BC31" s="91">
        <f t="shared" si="10"/>
        <v>0</v>
      </c>
      <c r="BD31" s="91">
        <f t="shared" si="10"/>
        <v>0</v>
      </c>
      <c r="BE31" s="91">
        <f t="shared" si="10"/>
        <v>97294.34999999999</v>
      </c>
      <c r="BF31" s="91">
        <f t="shared" si="10"/>
        <v>0</v>
      </c>
      <c r="BG31" s="91">
        <f t="shared" si="10"/>
        <v>0</v>
      </c>
      <c r="BH31" s="91">
        <f t="shared" si="10"/>
        <v>0</v>
      </c>
      <c r="BI31" s="91">
        <f t="shared" si="10"/>
        <v>0</v>
      </c>
      <c r="BJ31" s="91">
        <f t="shared" si="10"/>
        <v>2944.84</v>
      </c>
      <c r="BK31" s="91">
        <f t="shared" si="10"/>
        <v>0</v>
      </c>
      <c r="BL31" s="91">
        <f t="shared" si="10"/>
        <v>0</v>
      </c>
      <c r="BM31" s="91">
        <f t="shared" si="10"/>
        <v>0</v>
      </c>
      <c r="BN31" s="91">
        <f t="shared" si="10"/>
        <v>0</v>
      </c>
      <c r="BO31" s="91">
        <f t="shared" si="10"/>
        <v>0</v>
      </c>
      <c r="BP31" s="91">
        <f t="shared" si="10"/>
        <v>0</v>
      </c>
      <c r="BQ31" s="91">
        <f t="shared" si="10"/>
        <v>0</v>
      </c>
      <c r="BR31" s="91">
        <f t="shared" si="10"/>
        <v>0</v>
      </c>
      <c r="BS31" s="91">
        <f t="shared" si="10"/>
        <v>159927</v>
      </c>
      <c r="BT31" s="91">
        <f t="shared" si="10"/>
        <v>2828759.5400000005</v>
      </c>
    </row>
    <row r="32" spans="1:72" ht="12.75">
      <c r="A32" s="66" t="s">
        <v>37</v>
      </c>
      <c r="B32" s="66"/>
      <c r="C32" s="66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80"/>
    </row>
    <row r="33" spans="1:72" ht="12.75">
      <c r="A33" s="81" t="s">
        <v>24</v>
      </c>
      <c r="B33" s="71">
        <v>90077403</v>
      </c>
      <c r="C33" s="71" t="s">
        <v>96</v>
      </c>
      <c r="D33" s="76">
        <v>7796</v>
      </c>
      <c r="E33" s="76">
        <v>7796</v>
      </c>
      <c r="F33" s="76">
        <v>7730.05</v>
      </c>
      <c r="G33" s="76">
        <v>7730.049999999999</v>
      </c>
      <c r="H33" s="61"/>
      <c r="I33" s="61">
        <f>F33-E33</f>
        <v>-65.94999999999982</v>
      </c>
      <c r="J33" s="82">
        <v>1016</v>
      </c>
      <c r="K33" s="82">
        <v>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4">
        <v>481.56</v>
      </c>
      <c r="BF33" s="74">
        <v>0</v>
      </c>
      <c r="BG33" s="79"/>
      <c r="BH33" s="79"/>
      <c r="BI33" s="79"/>
      <c r="BJ33" s="74"/>
      <c r="BK33" s="79"/>
      <c r="BL33" s="79"/>
      <c r="BM33" s="79"/>
      <c r="BN33" s="79"/>
      <c r="BO33" s="79"/>
      <c r="BP33" s="79"/>
      <c r="BQ33" s="79"/>
      <c r="BR33" s="79"/>
      <c r="BS33" s="61">
        <v>44</v>
      </c>
      <c r="BT33" s="64">
        <f aca="true" t="shared" si="11" ref="BT33:BT73">G33+J33+L33+O33+Q33+R33+S33+T33+U33+V33+W33+X33+Y33+Z33+AA33+AB33+AC33+AD33+AE33+AF33+AG33+AH33+AI33+AJ33+AK33+AL33+AM33+AN33+AO33+AP33+AQ33+AR33+AS33+AT33+AU33+AV33+AW33+AX33+AY33+AZ33+BA33+BB33+BC33+BD33+BE33+BF33+BG33+BH33+BI33+BJ33+BK33+BL33+BM33+BN33+BO33+BP33+BQ33+BR33+BS33</f>
        <v>9271.609999999999</v>
      </c>
    </row>
    <row r="34" spans="1:72" ht="25.5">
      <c r="A34" s="81" t="s">
        <v>7</v>
      </c>
      <c r="B34" s="71">
        <v>406477401</v>
      </c>
      <c r="C34" s="71" t="s">
        <v>96</v>
      </c>
      <c r="D34" s="76">
        <v>229876</v>
      </c>
      <c r="E34" s="76">
        <v>229876</v>
      </c>
      <c r="F34" s="76">
        <v>229875.71</v>
      </c>
      <c r="G34" s="76">
        <v>229875.71000000002</v>
      </c>
      <c r="H34" s="61"/>
      <c r="I34" s="61">
        <f>F34-E34</f>
        <v>-0.2900000000081491</v>
      </c>
      <c r="J34" s="82">
        <v>2964</v>
      </c>
      <c r="K34" s="82">
        <v>0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4"/>
      <c r="BF34" s="74"/>
      <c r="BG34" s="79"/>
      <c r="BH34" s="79"/>
      <c r="BI34" s="79"/>
      <c r="BJ34" s="74"/>
      <c r="BK34" s="79"/>
      <c r="BL34" s="79"/>
      <c r="BM34" s="79"/>
      <c r="BN34" s="79"/>
      <c r="BO34" s="79"/>
      <c r="BP34" s="79"/>
      <c r="BQ34" s="79"/>
      <c r="BR34" s="79"/>
      <c r="BS34" s="61">
        <v>14748</v>
      </c>
      <c r="BT34" s="64">
        <f t="shared" si="11"/>
        <v>247587.71000000002</v>
      </c>
    </row>
    <row r="35" spans="1:72" ht="30" customHeight="1">
      <c r="A35" s="81" t="s">
        <v>106</v>
      </c>
      <c r="B35" s="71">
        <v>740200049</v>
      </c>
      <c r="C35" s="71" t="s">
        <v>96</v>
      </c>
      <c r="D35" s="76">
        <v>93343</v>
      </c>
      <c r="E35" s="76">
        <v>93343</v>
      </c>
      <c r="F35" s="76">
        <v>93342.02</v>
      </c>
      <c r="G35" s="76">
        <v>93342.02</v>
      </c>
      <c r="H35" s="61"/>
      <c r="I35" s="61">
        <f>F35-E35</f>
        <v>-0.9799999999959255</v>
      </c>
      <c r="J35" s="82">
        <v>1464</v>
      </c>
      <c r="K35" s="82">
        <v>0</v>
      </c>
      <c r="L35" s="82">
        <v>10481</v>
      </c>
      <c r="M35" s="82"/>
      <c r="N35" s="82"/>
      <c r="O35" s="82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4">
        <v>7642.84</v>
      </c>
      <c r="BF35" s="74">
        <v>0</v>
      </c>
      <c r="BG35" s="79"/>
      <c r="BH35" s="79"/>
      <c r="BI35" s="79"/>
      <c r="BJ35" s="74"/>
      <c r="BK35" s="79"/>
      <c r="BL35" s="79"/>
      <c r="BM35" s="79"/>
      <c r="BN35" s="79"/>
      <c r="BO35" s="79"/>
      <c r="BP35" s="79"/>
      <c r="BQ35" s="79"/>
      <c r="BR35" s="79"/>
      <c r="BS35" s="61">
        <v>14932</v>
      </c>
      <c r="BT35" s="64">
        <f t="shared" si="11"/>
        <v>127861.86</v>
      </c>
    </row>
    <row r="36" spans="1:72" ht="38.25">
      <c r="A36" s="81" t="s">
        <v>30</v>
      </c>
      <c r="B36" s="71">
        <v>90077428</v>
      </c>
      <c r="C36" s="71" t="s">
        <v>96</v>
      </c>
      <c r="D36" s="76">
        <v>83749</v>
      </c>
      <c r="E36" s="76">
        <v>83749</v>
      </c>
      <c r="F36" s="76">
        <v>83748.18</v>
      </c>
      <c r="G36" s="76">
        <v>83748.18</v>
      </c>
      <c r="H36" s="61">
        <f aca="true" t="shared" si="12" ref="H36:H57">F36-E36</f>
        <v>-0.8200000000069849</v>
      </c>
      <c r="I36" s="61"/>
      <c r="J36" s="82">
        <v>3164</v>
      </c>
      <c r="K36" s="82">
        <v>0</v>
      </c>
      <c r="L36" s="82"/>
      <c r="M36" s="82"/>
      <c r="N36" s="82"/>
      <c r="O36" s="82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61">
        <v>89.64</v>
      </c>
      <c r="AG36" s="61">
        <v>0</v>
      </c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4">
        <v>7249.7</v>
      </c>
      <c r="BF36" s="74">
        <v>0</v>
      </c>
      <c r="BG36" s="79"/>
      <c r="BH36" s="79"/>
      <c r="BI36" s="79"/>
      <c r="BJ36" s="74">
        <v>134.68</v>
      </c>
      <c r="BK36" s="79"/>
      <c r="BL36" s="79"/>
      <c r="BM36" s="79"/>
      <c r="BN36" s="79"/>
      <c r="BO36" s="79"/>
      <c r="BP36" s="79"/>
      <c r="BQ36" s="79"/>
      <c r="BR36" s="79"/>
      <c r="BS36" s="61">
        <v>9840</v>
      </c>
      <c r="BT36" s="64">
        <f t="shared" si="11"/>
        <v>104226.19999999998</v>
      </c>
    </row>
    <row r="37" spans="1:72" ht="12.75">
      <c r="A37" s="81" t="s">
        <v>21</v>
      </c>
      <c r="B37" s="71">
        <v>460200043</v>
      </c>
      <c r="C37" s="71" t="s">
        <v>96</v>
      </c>
      <c r="D37" s="76">
        <v>17355</v>
      </c>
      <c r="E37" s="76">
        <v>17355</v>
      </c>
      <c r="F37" s="76">
        <v>17354.92</v>
      </c>
      <c r="G37" s="76">
        <v>17354.920000000002</v>
      </c>
      <c r="H37" s="61">
        <f t="shared" si="12"/>
        <v>-0.08000000000174623</v>
      </c>
      <c r="I37" s="61"/>
      <c r="J37" s="82">
        <v>188</v>
      </c>
      <c r="K37" s="83">
        <v>0</v>
      </c>
      <c r="L37" s="83"/>
      <c r="M37" s="83"/>
      <c r="N37" s="83"/>
      <c r="O37" s="83"/>
      <c r="P37" s="79"/>
      <c r="Q37" s="79"/>
      <c r="R37" s="79"/>
      <c r="S37" s="79"/>
      <c r="T37" s="79"/>
      <c r="U37" s="79"/>
      <c r="V37" s="79"/>
      <c r="W37" s="79"/>
      <c r="X37" s="61">
        <v>18480.64</v>
      </c>
      <c r="Y37" s="61">
        <v>3516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4">
        <v>3479</v>
      </c>
      <c r="BF37" s="74">
        <v>0</v>
      </c>
      <c r="BG37" s="79"/>
      <c r="BH37" s="79"/>
      <c r="BI37" s="79"/>
      <c r="BJ37" s="74">
        <v>127.9</v>
      </c>
      <c r="BK37" s="79"/>
      <c r="BL37" s="79"/>
      <c r="BM37" s="79"/>
      <c r="BN37" s="79"/>
      <c r="BO37" s="79"/>
      <c r="BP37" s="79"/>
      <c r="BQ37" s="79"/>
      <c r="BR37" s="79"/>
      <c r="BS37" s="61">
        <v>4668</v>
      </c>
      <c r="BT37" s="64">
        <f t="shared" si="11"/>
        <v>47814.46</v>
      </c>
    </row>
    <row r="38" spans="1:72" ht="12.75">
      <c r="A38" s="81" t="s">
        <v>107</v>
      </c>
      <c r="B38" s="71">
        <v>90077418</v>
      </c>
      <c r="C38" s="71" t="s">
        <v>96</v>
      </c>
      <c r="D38" s="76">
        <v>18811</v>
      </c>
      <c r="E38" s="76">
        <v>18811</v>
      </c>
      <c r="F38" s="76">
        <v>18810.56</v>
      </c>
      <c r="G38" s="76">
        <v>18810.56</v>
      </c>
      <c r="H38" s="61"/>
      <c r="I38" s="61">
        <f>F38-E38</f>
        <v>-0.4399999999986903</v>
      </c>
      <c r="J38" s="82">
        <v>272</v>
      </c>
      <c r="K38" s="83">
        <v>0</v>
      </c>
      <c r="L38" s="83"/>
      <c r="M38" s="83"/>
      <c r="N38" s="83"/>
      <c r="O38" s="83"/>
      <c r="P38" s="79"/>
      <c r="Q38" s="79"/>
      <c r="R38" s="79"/>
      <c r="S38" s="79"/>
      <c r="T38" s="79"/>
      <c r="U38" s="79"/>
      <c r="V38" s="79"/>
      <c r="W38" s="79"/>
      <c r="X38" s="61">
        <v>13066.56</v>
      </c>
      <c r="Y38" s="61">
        <v>2316</v>
      </c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4">
        <v>2613</v>
      </c>
      <c r="BF38" s="74"/>
      <c r="BG38" s="79"/>
      <c r="BH38" s="79"/>
      <c r="BI38" s="79"/>
      <c r="BJ38" s="74"/>
      <c r="BK38" s="79"/>
      <c r="BL38" s="79"/>
      <c r="BM38" s="79"/>
      <c r="BN38" s="79"/>
      <c r="BO38" s="79"/>
      <c r="BP38" s="79"/>
      <c r="BQ38" s="79"/>
      <c r="BR38" s="79"/>
      <c r="BS38" s="61">
        <v>4488</v>
      </c>
      <c r="BT38" s="64">
        <f t="shared" si="11"/>
        <v>41566.12</v>
      </c>
    </row>
    <row r="39" spans="1:72" ht="23.25" customHeight="1">
      <c r="A39" s="81" t="s">
        <v>8</v>
      </c>
      <c r="B39" s="71">
        <v>90077434</v>
      </c>
      <c r="C39" s="71" t="s">
        <v>96</v>
      </c>
      <c r="D39" s="76">
        <v>55809</v>
      </c>
      <c r="E39" s="76">
        <v>55809</v>
      </c>
      <c r="F39" s="76">
        <v>55808.28</v>
      </c>
      <c r="G39" s="76">
        <v>55808.28</v>
      </c>
      <c r="H39" s="61">
        <f t="shared" si="12"/>
        <v>-0.7200000000011642</v>
      </c>
      <c r="I39" s="61"/>
      <c r="J39" s="82">
        <v>1048</v>
      </c>
      <c r="K39" s="83">
        <v>0</v>
      </c>
      <c r="L39" s="83"/>
      <c r="M39" s="83"/>
      <c r="N39" s="83"/>
      <c r="O39" s="83"/>
      <c r="P39" s="79"/>
      <c r="Q39" s="79"/>
      <c r="R39" s="79"/>
      <c r="S39" s="79"/>
      <c r="T39" s="79"/>
      <c r="U39" s="79"/>
      <c r="V39" s="79"/>
      <c r="W39" s="79"/>
      <c r="X39" s="61"/>
      <c r="Y39" s="61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4">
        <v>4346.48</v>
      </c>
      <c r="BF39" s="74"/>
      <c r="BG39" s="79"/>
      <c r="BH39" s="79"/>
      <c r="BI39" s="79"/>
      <c r="BJ39" s="74">
        <v>200.18</v>
      </c>
      <c r="BK39" s="79"/>
      <c r="BL39" s="79"/>
      <c r="BM39" s="79"/>
      <c r="BN39" s="79"/>
      <c r="BO39" s="79"/>
      <c r="BP39" s="79"/>
      <c r="BQ39" s="79"/>
      <c r="BR39" s="79"/>
      <c r="BS39" s="61">
        <v>8456</v>
      </c>
      <c r="BT39" s="64">
        <f t="shared" si="11"/>
        <v>69858.94</v>
      </c>
    </row>
    <row r="40" spans="1:72" ht="27" customHeight="1">
      <c r="A40" s="81" t="s">
        <v>46</v>
      </c>
      <c r="B40" s="71">
        <v>400200003</v>
      </c>
      <c r="C40" s="71" t="s">
        <v>96</v>
      </c>
      <c r="D40" s="76">
        <v>25644</v>
      </c>
      <c r="E40" s="76">
        <v>25644</v>
      </c>
      <c r="F40" s="76">
        <v>25643.04</v>
      </c>
      <c r="G40" s="76">
        <v>25643.04</v>
      </c>
      <c r="H40" s="61">
        <f t="shared" si="12"/>
        <v>-0.9599999999991269</v>
      </c>
      <c r="I40" s="61"/>
      <c r="J40" s="82">
        <v>1284</v>
      </c>
      <c r="K40" s="83">
        <v>0</v>
      </c>
      <c r="L40" s="83"/>
      <c r="M40" s="83"/>
      <c r="N40" s="83"/>
      <c r="O40" s="83"/>
      <c r="P40" s="79"/>
      <c r="Q40" s="79"/>
      <c r="R40" s="79"/>
      <c r="S40" s="79"/>
      <c r="T40" s="79"/>
      <c r="U40" s="79"/>
      <c r="V40" s="79"/>
      <c r="W40" s="79"/>
      <c r="X40" s="61"/>
      <c r="Y40" s="61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4"/>
      <c r="BF40" s="74"/>
      <c r="BG40" s="79"/>
      <c r="BH40" s="79"/>
      <c r="BI40" s="79"/>
      <c r="BJ40" s="74"/>
      <c r="BK40" s="79"/>
      <c r="BL40" s="79"/>
      <c r="BM40" s="79"/>
      <c r="BN40" s="79"/>
      <c r="BO40" s="79"/>
      <c r="BP40" s="79"/>
      <c r="BQ40" s="79"/>
      <c r="BR40" s="79"/>
      <c r="BS40" s="61">
        <v>3284</v>
      </c>
      <c r="BT40" s="64">
        <f t="shared" si="11"/>
        <v>30211.04</v>
      </c>
    </row>
    <row r="41" spans="1:72" ht="25.5">
      <c r="A41" s="81" t="s">
        <v>9</v>
      </c>
      <c r="B41" s="71">
        <v>400200007</v>
      </c>
      <c r="C41" s="71" t="s">
        <v>96</v>
      </c>
      <c r="D41" s="76">
        <v>35176</v>
      </c>
      <c r="E41" s="76">
        <v>35176</v>
      </c>
      <c r="F41" s="76">
        <v>35175.24</v>
      </c>
      <c r="G41" s="76">
        <v>35175.24</v>
      </c>
      <c r="H41" s="61"/>
      <c r="I41" s="61">
        <f>F41-E41</f>
        <v>-0.7600000000020373</v>
      </c>
      <c r="J41" s="82">
        <v>916</v>
      </c>
      <c r="K41" s="83">
        <v>0</v>
      </c>
      <c r="L41" s="83"/>
      <c r="M41" s="83"/>
      <c r="N41" s="83"/>
      <c r="O41" s="83"/>
      <c r="P41" s="79"/>
      <c r="Q41" s="79"/>
      <c r="R41" s="79"/>
      <c r="S41" s="79"/>
      <c r="T41" s="79"/>
      <c r="U41" s="79"/>
      <c r="V41" s="79"/>
      <c r="W41" s="79"/>
      <c r="X41" s="61"/>
      <c r="Y41" s="61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4">
        <v>2738.74</v>
      </c>
      <c r="BF41" s="74"/>
      <c r="BG41" s="79"/>
      <c r="BH41" s="79"/>
      <c r="BI41" s="79"/>
      <c r="BJ41" s="74">
        <v>256.54</v>
      </c>
      <c r="BK41" s="79"/>
      <c r="BL41" s="79"/>
      <c r="BM41" s="79"/>
      <c r="BN41" s="79"/>
      <c r="BO41" s="79"/>
      <c r="BP41" s="79"/>
      <c r="BQ41" s="79"/>
      <c r="BR41" s="79"/>
      <c r="BS41" s="61">
        <v>4976</v>
      </c>
      <c r="BT41" s="64">
        <f t="shared" si="11"/>
        <v>44062.52</v>
      </c>
    </row>
    <row r="42" spans="1:72" ht="25.5">
      <c r="A42" s="81" t="s">
        <v>12</v>
      </c>
      <c r="B42" s="71">
        <v>110000057</v>
      </c>
      <c r="C42" s="71" t="s">
        <v>96</v>
      </c>
      <c r="D42" s="76">
        <v>131732</v>
      </c>
      <c r="E42" s="76">
        <v>131732</v>
      </c>
      <c r="F42" s="76">
        <v>131731.18</v>
      </c>
      <c r="G42" s="76">
        <v>131731.18</v>
      </c>
      <c r="H42" s="61"/>
      <c r="I42" s="61">
        <f>F42-E42</f>
        <v>-0.8200000000069849</v>
      </c>
      <c r="J42" s="82">
        <v>2604</v>
      </c>
      <c r="K42" s="83">
        <v>0</v>
      </c>
      <c r="L42" s="83"/>
      <c r="M42" s="83"/>
      <c r="N42" s="83"/>
      <c r="O42" s="83"/>
      <c r="P42" s="79"/>
      <c r="Q42" s="79"/>
      <c r="R42" s="79"/>
      <c r="S42" s="79"/>
      <c r="T42" s="79"/>
      <c r="U42" s="79"/>
      <c r="V42" s="79"/>
      <c r="W42" s="79"/>
      <c r="X42" s="61">
        <v>1833.38</v>
      </c>
      <c r="Y42" s="61">
        <v>436</v>
      </c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4"/>
      <c r="BF42" s="74"/>
      <c r="BG42" s="79"/>
      <c r="BH42" s="79"/>
      <c r="BI42" s="79"/>
      <c r="BJ42" s="74"/>
      <c r="BK42" s="79"/>
      <c r="BL42" s="79"/>
      <c r="BM42" s="79"/>
      <c r="BN42" s="79"/>
      <c r="BO42" s="79"/>
      <c r="BP42" s="79"/>
      <c r="BQ42" s="79"/>
      <c r="BR42" s="79"/>
      <c r="BS42" s="61">
        <v>8128</v>
      </c>
      <c r="BT42" s="64">
        <f t="shared" si="11"/>
        <v>144732.56</v>
      </c>
    </row>
    <row r="43" spans="1:72" ht="25.5">
      <c r="A43" s="81" t="s">
        <v>27</v>
      </c>
      <c r="B43" s="71">
        <v>90077416</v>
      </c>
      <c r="C43" s="71" t="s">
        <v>96</v>
      </c>
      <c r="D43" s="76">
        <v>52028</v>
      </c>
      <c r="E43" s="76">
        <v>52028</v>
      </c>
      <c r="F43" s="76">
        <v>52027.53</v>
      </c>
      <c r="G43" s="76">
        <v>52027.530000000006</v>
      </c>
      <c r="H43" s="61">
        <f t="shared" si="12"/>
        <v>-0.47000000000116415</v>
      </c>
      <c r="I43" s="61"/>
      <c r="J43" s="82">
        <v>1084</v>
      </c>
      <c r="K43" s="83">
        <v>0</v>
      </c>
      <c r="L43" s="83"/>
      <c r="M43" s="83"/>
      <c r="N43" s="83"/>
      <c r="O43" s="83"/>
      <c r="P43" s="79"/>
      <c r="Q43" s="79"/>
      <c r="R43" s="79"/>
      <c r="S43" s="79"/>
      <c r="T43" s="79"/>
      <c r="U43" s="79"/>
      <c r="V43" s="79"/>
      <c r="W43" s="79"/>
      <c r="X43" s="61"/>
      <c r="Y43" s="61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4">
        <v>2126.56</v>
      </c>
      <c r="BF43" s="74"/>
      <c r="BG43" s="79"/>
      <c r="BH43" s="79"/>
      <c r="BI43" s="79"/>
      <c r="BJ43" s="74"/>
      <c r="BK43" s="79"/>
      <c r="BL43" s="79"/>
      <c r="BM43" s="79"/>
      <c r="BN43" s="79"/>
      <c r="BO43" s="79"/>
      <c r="BP43" s="79"/>
      <c r="BQ43" s="79"/>
      <c r="BR43" s="79"/>
      <c r="BS43" s="61">
        <v>3408</v>
      </c>
      <c r="BT43" s="64">
        <f t="shared" si="11"/>
        <v>58646.090000000004</v>
      </c>
    </row>
    <row r="44" spans="1:72" ht="12.75">
      <c r="A44" s="81" t="s">
        <v>31</v>
      </c>
      <c r="B44" s="71">
        <v>740200041</v>
      </c>
      <c r="C44" s="71" t="s">
        <v>96</v>
      </c>
      <c r="D44" s="76">
        <v>67551</v>
      </c>
      <c r="E44" s="76">
        <v>67551</v>
      </c>
      <c r="F44" s="76">
        <v>67550.96</v>
      </c>
      <c r="G44" s="76">
        <v>67550.96</v>
      </c>
      <c r="H44" s="61">
        <f t="shared" si="12"/>
        <v>-0.03999999999359716</v>
      </c>
      <c r="I44" s="61"/>
      <c r="J44" s="82">
        <v>2024</v>
      </c>
      <c r="K44" s="83">
        <v>0</v>
      </c>
      <c r="L44" s="83"/>
      <c r="M44" s="83"/>
      <c r="N44" s="83"/>
      <c r="O44" s="83"/>
      <c r="P44" s="79"/>
      <c r="Q44" s="79"/>
      <c r="R44" s="79"/>
      <c r="S44" s="79"/>
      <c r="T44" s="79"/>
      <c r="U44" s="79"/>
      <c r="V44" s="79"/>
      <c r="W44" s="79"/>
      <c r="X44" s="61"/>
      <c r="Y44" s="61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4">
        <v>4694.24</v>
      </c>
      <c r="BF44" s="74"/>
      <c r="BG44" s="79"/>
      <c r="BH44" s="79"/>
      <c r="BI44" s="79"/>
      <c r="BJ44" s="74"/>
      <c r="BK44" s="79"/>
      <c r="BL44" s="79"/>
      <c r="BM44" s="79"/>
      <c r="BN44" s="79"/>
      <c r="BO44" s="79"/>
      <c r="BP44" s="79"/>
      <c r="BQ44" s="79"/>
      <c r="BR44" s="79"/>
      <c r="BS44" s="61">
        <v>10116</v>
      </c>
      <c r="BT44" s="64">
        <f t="shared" si="11"/>
        <v>84385.20000000001</v>
      </c>
    </row>
    <row r="45" spans="1:72" ht="17.25" customHeight="1">
      <c r="A45" s="81" t="s">
        <v>108</v>
      </c>
      <c r="B45" s="71">
        <v>110000011</v>
      </c>
      <c r="C45" s="71" t="s">
        <v>96</v>
      </c>
      <c r="D45" s="76">
        <v>181721</v>
      </c>
      <c r="E45" s="76">
        <v>181721</v>
      </c>
      <c r="F45" s="76">
        <v>181720.89</v>
      </c>
      <c r="G45" s="76">
        <v>181720.89</v>
      </c>
      <c r="H45" s="61">
        <f t="shared" si="12"/>
        <v>-0.10999999998603016</v>
      </c>
      <c r="I45" s="61"/>
      <c r="J45" s="82">
        <v>2472</v>
      </c>
      <c r="K45" s="83">
        <v>0</v>
      </c>
      <c r="L45" s="83"/>
      <c r="M45" s="83"/>
      <c r="N45" s="83"/>
      <c r="O45" s="83"/>
      <c r="P45" s="79"/>
      <c r="Q45" s="79"/>
      <c r="R45" s="79"/>
      <c r="S45" s="79"/>
      <c r="T45" s="79"/>
      <c r="U45" s="79"/>
      <c r="V45" s="79"/>
      <c r="W45" s="79"/>
      <c r="X45" s="61">
        <v>2001.58</v>
      </c>
      <c r="Y45" s="61">
        <v>476</v>
      </c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4"/>
      <c r="BF45" s="74"/>
      <c r="BG45" s="79"/>
      <c r="BH45" s="79"/>
      <c r="BI45" s="79"/>
      <c r="BJ45" s="74"/>
      <c r="BK45" s="79"/>
      <c r="BL45" s="79"/>
      <c r="BM45" s="79"/>
      <c r="BN45" s="79"/>
      <c r="BO45" s="79"/>
      <c r="BP45" s="79"/>
      <c r="BQ45" s="79"/>
      <c r="BR45" s="79"/>
      <c r="BS45" s="61">
        <v>8656</v>
      </c>
      <c r="BT45" s="64">
        <f t="shared" si="11"/>
        <v>195326.47</v>
      </c>
    </row>
    <row r="46" spans="1:72" ht="33" customHeight="1">
      <c r="A46" s="81" t="s">
        <v>10</v>
      </c>
      <c r="B46" s="71">
        <v>90077415</v>
      </c>
      <c r="C46" s="71" t="s">
        <v>96</v>
      </c>
      <c r="D46" s="76">
        <v>59907</v>
      </c>
      <c r="E46" s="76">
        <v>59907</v>
      </c>
      <c r="F46" s="76">
        <v>59906.6</v>
      </c>
      <c r="G46" s="76">
        <v>59906.6</v>
      </c>
      <c r="H46" s="61"/>
      <c r="I46" s="61">
        <f>F46-E46</f>
        <v>-0.4000000000014552</v>
      </c>
      <c r="J46" s="82">
        <v>772</v>
      </c>
      <c r="K46" s="83">
        <v>0</v>
      </c>
      <c r="L46" s="83"/>
      <c r="M46" s="83"/>
      <c r="N46" s="83"/>
      <c r="O46" s="83"/>
      <c r="P46" s="79"/>
      <c r="Q46" s="79"/>
      <c r="R46" s="79"/>
      <c r="S46" s="79"/>
      <c r="T46" s="79"/>
      <c r="U46" s="79"/>
      <c r="V46" s="79"/>
      <c r="W46" s="79"/>
      <c r="X46" s="61"/>
      <c r="Y46" s="61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4">
        <v>1475.2</v>
      </c>
      <c r="BF46" s="74"/>
      <c r="BG46" s="79"/>
      <c r="BH46" s="79"/>
      <c r="BI46" s="79"/>
      <c r="BJ46" s="74">
        <v>45.86</v>
      </c>
      <c r="BK46" s="79"/>
      <c r="BL46" s="79"/>
      <c r="BM46" s="79"/>
      <c r="BN46" s="79"/>
      <c r="BO46" s="79"/>
      <c r="BP46" s="79"/>
      <c r="BQ46" s="79"/>
      <c r="BR46" s="79"/>
      <c r="BS46" s="61">
        <v>6280</v>
      </c>
      <c r="BT46" s="64">
        <f t="shared" si="11"/>
        <v>68479.66</v>
      </c>
    </row>
    <row r="47" spans="1:72" ht="31.5" customHeight="1">
      <c r="A47" s="81" t="s">
        <v>11</v>
      </c>
      <c r="B47" s="71">
        <v>741400013</v>
      </c>
      <c r="C47" s="71" t="s">
        <v>96</v>
      </c>
      <c r="D47" s="76">
        <v>61408</v>
      </c>
      <c r="E47" s="76">
        <v>61408</v>
      </c>
      <c r="F47" s="76">
        <v>61407.98</v>
      </c>
      <c r="G47" s="76">
        <v>61407.98</v>
      </c>
      <c r="H47" s="61"/>
      <c r="I47" s="61">
        <f>F47-E47</f>
        <v>-0.01999999999679858</v>
      </c>
      <c r="J47" s="82">
        <v>1868</v>
      </c>
      <c r="K47" s="82">
        <v>0</v>
      </c>
      <c r="L47" s="82"/>
      <c r="M47" s="82"/>
      <c r="N47" s="82"/>
      <c r="O47" s="82"/>
      <c r="P47" s="79"/>
      <c r="Q47" s="79"/>
      <c r="R47" s="79"/>
      <c r="S47" s="79"/>
      <c r="T47" s="79"/>
      <c r="U47" s="79"/>
      <c r="V47" s="79"/>
      <c r="W47" s="79"/>
      <c r="X47" s="61"/>
      <c r="Y47" s="61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4">
        <v>1665.32</v>
      </c>
      <c r="BF47" s="74"/>
      <c r="BG47" s="79"/>
      <c r="BH47" s="79"/>
      <c r="BI47" s="79"/>
      <c r="BJ47" s="74"/>
      <c r="BK47" s="79"/>
      <c r="BL47" s="79"/>
      <c r="BM47" s="79"/>
      <c r="BN47" s="79"/>
      <c r="BO47" s="79"/>
      <c r="BP47" s="79"/>
      <c r="BQ47" s="79"/>
      <c r="BR47" s="79"/>
      <c r="BS47" s="61">
        <v>2212</v>
      </c>
      <c r="BT47" s="64">
        <f t="shared" si="11"/>
        <v>67153.3</v>
      </c>
    </row>
    <row r="48" spans="1:72" ht="12.75">
      <c r="A48" s="81" t="s">
        <v>32</v>
      </c>
      <c r="B48" s="71">
        <v>460200027</v>
      </c>
      <c r="C48" s="71" t="s">
        <v>96</v>
      </c>
      <c r="D48" s="76">
        <v>16416</v>
      </c>
      <c r="E48" s="76">
        <v>16416</v>
      </c>
      <c r="F48" s="76">
        <v>16415.17</v>
      </c>
      <c r="G48" s="76">
        <v>16415.170000000002</v>
      </c>
      <c r="H48" s="61">
        <f t="shared" si="12"/>
        <v>-0.8300000000017462</v>
      </c>
      <c r="I48" s="61"/>
      <c r="J48" s="82">
        <v>1236</v>
      </c>
      <c r="K48" s="82">
        <v>0</v>
      </c>
      <c r="L48" s="82"/>
      <c r="M48" s="82"/>
      <c r="N48" s="82"/>
      <c r="O48" s="82"/>
      <c r="P48" s="79"/>
      <c r="Q48" s="79"/>
      <c r="R48" s="79"/>
      <c r="S48" s="79"/>
      <c r="T48" s="79"/>
      <c r="U48" s="79"/>
      <c r="V48" s="79"/>
      <c r="W48" s="79"/>
      <c r="X48" s="61">
        <v>20986.91</v>
      </c>
      <c r="Y48" s="61">
        <v>3252</v>
      </c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4">
        <v>3163.6</v>
      </c>
      <c r="BF48" s="74"/>
      <c r="BG48" s="79"/>
      <c r="BH48" s="79"/>
      <c r="BI48" s="79"/>
      <c r="BJ48" s="74">
        <v>412.5</v>
      </c>
      <c r="BK48" s="79"/>
      <c r="BL48" s="79"/>
      <c r="BM48" s="79"/>
      <c r="BN48" s="79"/>
      <c r="BO48" s="79"/>
      <c r="BP48" s="79"/>
      <c r="BQ48" s="79"/>
      <c r="BR48" s="79"/>
      <c r="BS48" s="61">
        <v>3568</v>
      </c>
      <c r="BT48" s="64">
        <f t="shared" si="11"/>
        <v>49034.18</v>
      </c>
    </row>
    <row r="49" spans="1:72" ht="12.75">
      <c r="A49" s="81" t="s">
        <v>109</v>
      </c>
      <c r="B49" s="71">
        <v>741400026</v>
      </c>
      <c r="C49" s="71" t="s">
        <v>96</v>
      </c>
      <c r="D49" s="76">
        <v>2085</v>
      </c>
      <c r="E49" s="76">
        <v>2085</v>
      </c>
      <c r="F49" s="76">
        <v>2084.47</v>
      </c>
      <c r="G49" s="76">
        <v>2084.47</v>
      </c>
      <c r="H49" s="61"/>
      <c r="I49" s="61">
        <f>F49-E49</f>
        <v>-0.5300000000002001</v>
      </c>
      <c r="J49" s="82">
        <v>40</v>
      </c>
      <c r="K49" s="82">
        <v>0</v>
      </c>
      <c r="L49" s="82"/>
      <c r="M49" s="82"/>
      <c r="N49" s="82"/>
      <c r="O49" s="82"/>
      <c r="P49" s="79"/>
      <c r="Q49" s="79"/>
      <c r="R49" s="79"/>
      <c r="S49" s="79"/>
      <c r="T49" s="79"/>
      <c r="U49" s="79"/>
      <c r="V49" s="79"/>
      <c r="W49" s="79"/>
      <c r="X49" s="61"/>
      <c r="Y49" s="61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4">
        <v>1216.35</v>
      </c>
      <c r="BF49" s="74"/>
      <c r="BG49" s="79"/>
      <c r="BH49" s="79"/>
      <c r="BI49" s="79"/>
      <c r="BJ49" s="74"/>
      <c r="BK49" s="79"/>
      <c r="BL49" s="79"/>
      <c r="BM49" s="79"/>
      <c r="BN49" s="79"/>
      <c r="BO49" s="79"/>
      <c r="BP49" s="79"/>
      <c r="BQ49" s="79"/>
      <c r="BR49" s="79"/>
      <c r="BS49" s="61">
        <v>520</v>
      </c>
      <c r="BT49" s="64">
        <f t="shared" si="11"/>
        <v>3860.8199999999997</v>
      </c>
    </row>
    <row r="50" spans="1:72" ht="25.5">
      <c r="A50" s="81" t="s">
        <v>22</v>
      </c>
      <c r="B50" s="71">
        <v>741400012</v>
      </c>
      <c r="C50" s="71" t="s">
        <v>96</v>
      </c>
      <c r="D50" s="76">
        <v>87545</v>
      </c>
      <c r="E50" s="76">
        <v>87545</v>
      </c>
      <c r="F50" s="76">
        <v>87544.91</v>
      </c>
      <c r="G50" s="76">
        <v>87544.91</v>
      </c>
      <c r="H50" s="61"/>
      <c r="I50" s="61">
        <f>F50-E50</f>
        <v>-0.08999999999650754</v>
      </c>
      <c r="J50" s="82">
        <v>1192</v>
      </c>
      <c r="K50" s="82">
        <v>0</v>
      </c>
      <c r="L50" s="82"/>
      <c r="M50" s="82"/>
      <c r="N50" s="82"/>
      <c r="O50" s="82"/>
      <c r="P50" s="79"/>
      <c r="Q50" s="79"/>
      <c r="R50" s="79"/>
      <c r="S50" s="79"/>
      <c r="T50" s="79"/>
      <c r="U50" s="79"/>
      <c r="V50" s="79"/>
      <c r="W50" s="79"/>
      <c r="X50" s="61"/>
      <c r="Y50" s="61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4">
        <v>2840.7</v>
      </c>
      <c r="BF50" s="74"/>
      <c r="BG50" s="79"/>
      <c r="BH50" s="79"/>
      <c r="BI50" s="79"/>
      <c r="BJ50" s="74"/>
      <c r="BK50" s="79"/>
      <c r="BL50" s="79"/>
      <c r="BM50" s="79"/>
      <c r="BN50" s="79"/>
      <c r="BO50" s="79"/>
      <c r="BP50" s="79"/>
      <c r="BQ50" s="79"/>
      <c r="BR50" s="79"/>
      <c r="BS50" s="61">
        <v>5156</v>
      </c>
      <c r="BT50" s="64">
        <f t="shared" si="11"/>
        <v>96733.61</v>
      </c>
    </row>
    <row r="51" spans="1:72" ht="25.5">
      <c r="A51" s="81" t="s">
        <v>15</v>
      </c>
      <c r="B51" s="71">
        <v>460200042</v>
      </c>
      <c r="C51" s="71" t="s">
        <v>96</v>
      </c>
      <c r="D51" s="76">
        <v>7055</v>
      </c>
      <c r="E51" s="76">
        <v>7055</v>
      </c>
      <c r="F51" s="76">
        <v>7054.98</v>
      </c>
      <c r="G51" s="76">
        <v>7054.9800000000005</v>
      </c>
      <c r="H51" s="61"/>
      <c r="I51" s="61">
        <f>F51-E51</f>
        <v>-0.020000000000436557</v>
      </c>
      <c r="J51" s="82">
        <v>120</v>
      </c>
      <c r="K51" s="82">
        <v>0</v>
      </c>
      <c r="L51" s="82">
        <v>72178</v>
      </c>
      <c r="M51" s="82"/>
      <c r="N51" s="82"/>
      <c r="O51" s="82">
        <v>12212</v>
      </c>
      <c r="P51" s="79"/>
      <c r="Q51" s="79"/>
      <c r="R51" s="79"/>
      <c r="S51" s="79"/>
      <c r="T51" s="79"/>
      <c r="U51" s="79"/>
      <c r="V51" s="79"/>
      <c r="W51" s="79"/>
      <c r="X51" s="61"/>
      <c r="Y51" s="61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4">
        <v>5993.02</v>
      </c>
      <c r="BF51" s="74"/>
      <c r="BG51" s="79"/>
      <c r="BH51" s="79"/>
      <c r="BI51" s="79"/>
      <c r="BJ51" s="74"/>
      <c r="BK51" s="79"/>
      <c r="BL51" s="79"/>
      <c r="BM51" s="79"/>
      <c r="BN51" s="79"/>
      <c r="BO51" s="79"/>
      <c r="BP51" s="79"/>
      <c r="BQ51" s="79"/>
      <c r="BR51" s="79"/>
      <c r="BS51" s="61">
        <v>956</v>
      </c>
      <c r="BT51" s="64">
        <f t="shared" si="11"/>
        <v>98514</v>
      </c>
    </row>
    <row r="52" spans="1:72" ht="25.5">
      <c r="A52" s="81" t="s">
        <v>110</v>
      </c>
      <c r="B52" s="71">
        <v>400200027</v>
      </c>
      <c r="C52" s="71" t="s">
        <v>96</v>
      </c>
      <c r="D52" s="76">
        <v>0</v>
      </c>
      <c r="E52" s="76">
        <v>0</v>
      </c>
      <c r="F52" s="76">
        <v>0</v>
      </c>
      <c r="G52" s="76">
        <v>0</v>
      </c>
      <c r="H52" s="61"/>
      <c r="I52" s="61">
        <f>F52-E52</f>
        <v>0</v>
      </c>
      <c r="J52" s="82">
        <v>0</v>
      </c>
      <c r="K52" s="82">
        <v>0</v>
      </c>
      <c r="L52" s="82">
        <v>90223</v>
      </c>
      <c r="M52" s="82"/>
      <c r="N52" s="82"/>
      <c r="O52" s="82">
        <v>17124</v>
      </c>
      <c r="P52" s="79"/>
      <c r="Q52" s="79"/>
      <c r="R52" s="79"/>
      <c r="S52" s="79"/>
      <c r="T52" s="79"/>
      <c r="U52" s="79"/>
      <c r="V52" s="79"/>
      <c r="W52" s="79"/>
      <c r="X52" s="61"/>
      <c r="Y52" s="61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4">
        <v>5564.54</v>
      </c>
      <c r="BF52" s="74"/>
      <c r="BG52" s="79"/>
      <c r="BH52" s="79"/>
      <c r="BI52" s="79"/>
      <c r="BJ52" s="74">
        <v>8.08</v>
      </c>
      <c r="BK52" s="79"/>
      <c r="BL52" s="79"/>
      <c r="BM52" s="79"/>
      <c r="BN52" s="79"/>
      <c r="BO52" s="79"/>
      <c r="BP52" s="79"/>
      <c r="BQ52" s="79"/>
      <c r="BR52" s="79"/>
      <c r="BS52" s="61">
        <v>0</v>
      </c>
      <c r="BT52" s="64">
        <f t="shared" si="11"/>
        <v>112919.62</v>
      </c>
    </row>
    <row r="53" spans="1:72" ht="12.75">
      <c r="A53" s="81" t="s">
        <v>40</v>
      </c>
      <c r="B53" s="71">
        <v>90077431</v>
      </c>
      <c r="C53" s="71" t="s">
        <v>96</v>
      </c>
      <c r="D53" s="76">
        <v>139035</v>
      </c>
      <c r="E53" s="76">
        <v>139035</v>
      </c>
      <c r="F53" s="76">
        <v>139034.53</v>
      </c>
      <c r="G53" s="76">
        <v>139034.53</v>
      </c>
      <c r="H53" s="61">
        <f t="shared" si="12"/>
        <v>-0.47000000000116415</v>
      </c>
      <c r="I53" s="61"/>
      <c r="J53" s="82">
        <v>2564</v>
      </c>
      <c r="K53" s="82">
        <v>0</v>
      </c>
      <c r="L53" s="82"/>
      <c r="M53" s="82"/>
      <c r="N53" s="82"/>
      <c r="O53" s="82"/>
      <c r="P53" s="79"/>
      <c r="Q53" s="79"/>
      <c r="R53" s="79"/>
      <c r="S53" s="79"/>
      <c r="T53" s="79"/>
      <c r="U53" s="79"/>
      <c r="V53" s="79"/>
      <c r="W53" s="79"/>
      <c r="X53" s="61">
        <v>7840.37</v>
      </c>
      <c r="Y53" s="61">
        <v>1404</v>
      </c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4">
        <v>4777.22</v>
      </c>
      <c r="BF53" s="74"/>
      <c r="BG53" s="79"/>
      <c r="BH53" s="79"/>
      <c r="BI53" s="79"/>
      <c r="BJ53" s="74"/>
      <c r="BK53" s="79"/>
      <c r="BL53" s="79"/>
      <c r="BM53" s="79"/>
      <c r="BN53" s="79"/>
      <c r="BO53" s="79"/>
      <c r="BP53" s="79"/>
      <c r="BQ53" s="79"/>
      <c r="BR53" s="79"/>
      <c r="BS53" s="61">
        <v>5592</v>
      </c>
      <c r="BT53" s="64">
        <f t="shared" si="11"/>
        <v>161212.12</v>
      </c>
    </row>
    <row r="54" spans="1:72" ht="25.5">
      <c r="A54" s="81" t="s">
        <v>33</v>
      </c>
      <c r="B54" s="71">
        <v>90000115</v>
      </c>
      <c r="C54" s="71" t="s">
        <v>96</v>
      </c>
      <c r="D54" s="76">
        <v>21290</v>
      </c>
      <c r="E54" s="76">
        <v>21290</v>
      </c>
      <c r="F54" s="76">
        <v>21289.6</v>
      </c>
      <c r="G54" s="76">
        <v>21289.600000000002</v>
      </c>
      <c r="H54" s="61"/>
      <c r="I54" s="61">
        <f>F54-E54</f>
        <v>-0.4000000000014552</v>
      </c>
      <c r="J54" s="82">
        <v>432</v>
      </c>
      <c r="K54" s="82">
        <v>0</v>
      </c>
      <c r="L54" s="82"/>
      <c r="M54" s="82"/>
      <c r="N54" s="82"/>
      <c r="O54" s="82"/>
      <c r="P54" s="79"/>
      <c r="Q54" s="79"/>
      <c r="R54" s="79"/>
      <c r="S54" s="79"/>
      <c r="T54" s="79"/>
      <c r="U54" s="79"/>
      <c r="V54" s="79"/>
      <c r="W54" s="79"/>
      <c r="X54" s="61">
        <v>25532.88</v>
      </c>
      <c r="Y54" s="61">
        <v>3512</v>
      </c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4">
        <v>4269.24</v>
      </c>
      <c r="BF54" s="74"/>
      <c r="BG54" s="79"/>
      <c r="BH54" s="79"/>
      <c r="BI54" s="79"/>
      <c r="BJ54" s="74">
        <v>59.24</v>
      </c>
      <c r="BK54" s="79"/>
      <c r="BL54" s="79"/>
      <c r="BM54" s="79"/>
      <c r="BN54" s="79"/>
      <c r="BO54" s="79"/>
      <c r="BP54" s="79"/>
      <c r="BQ54" s="79"/>
      <c r="BR54" s="79"/>
      <c r="BS54" s="61">
        <v>5956</v>
      </c>
      <c r="BT54" s="64">
        <f t="shared" si="11"/>
        <v>61050.96</v>
      </c>
    </row>
    <row r="55" spans="1:72" ht="25.5">
      <c r="A55" s="81" t="s">
        <v>0</v>
      </c>
      <c r="B55" s="71">
        <v>90077413</v>
      </c>
      <c r="C55" s="71" t="s">
        <v>96</v>
      </c>
      <c r="D55" s="76">
        <v>319634</v>
      </c>
      <c r="E55" s="76">
        <v>319634</v>
      </c>
      <c r="F55" s="76">
        <v>319633.17</v>
      </c>
      <c r="G55" s="76">
        <v>319633.17</v>
      </c>
      <c r="H55" s="61">
        <f t="shared" si="12"/>
        <v>-0.8300000000162981</v>
      </c>
      <c r="I55" s="61"/>
      <c r="J55" s="82">
        <v>15860</v>
      </c>
      <c r="K55" s="82">
        <v>0</v>
      </c>
      <c r="L55" s="83"/>
      <c r="M55" s="83"/>
      <c r="N55" s="83"/>
      <c r="O55" s="83"/>
      <c r="P55" s="79"/>
      <c r="Q55" s="79"/>
      <c r="R55" s="79"/>
      <c r="S55" s="79"/>
      <c r="T55" s="79"/>
      <c r="U55" s="79"/>
      <c r="V55" s="79"/>
      <c r="W55" s="79"/>
      <c r="X55" s="61"/>
      <c r="Y55" s="61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4">
        <v>11596.3</v>
      </c>
      <c r="BF55" s="74"/>
      <c r="BG55" s="79"/>
      <c r="BH55" s="79"/>
      <c r="BI55" s="79"/>
      <c r="BJ55" s="74">
        <v>825.96</v>
      </c>
      <c r="BK55" s="79"/>
      <c r="BL55" s="79"/>
      <c r="BM55" s="79"/>
      <c r="BN55" s="79"/>
      <c r="BO55" s="79"/>
      <c r="BP55" s="79"/>
      <c r="BQ55" s="79"/>
      <c r="BR55" s="79"/>
      <c r="BS55" s="61">
        <v>12847</v>
      </c>
      <c r="BT55" s="64">
        <f t="shared" si="11"/>
        <v>360762.43</v>
      </c>
    </row>
    <row r="56" spans="1:72" ht="12.75">
      <c r="A56" s="81" t="s">
        <v>111</v>
      </c>
      <c r="B56" s="71">
        <v>90000041</v>
      </c>
      <c r="C56" s="71" t="s">
        <v>96</v>
      </c>
      <c r="D56" s="76">
        <v>81736</v>
      </c>
      <c r="E56" s="76">
        <v>81736</v>
      </c>
      <c r="F56" s="76">
        <v>81735.08</v>
      </c>
      <c r="G56" s="76">
        <v>81735.08</v>
      </c>
      <c r="H56" s="61"/>
      <c r="I56" s="61">
        <f>F56-E56</f>
        <v>-0.9199999999982538</v>
      </c>
      <c r="J56" s="82">
        <v>2588</v>
      </c>
      <c r="K56" s="82"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61"/>
      <c r="Y56" s="61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4">
        <v>5776.06</v>
      </c>
      <c r="BF56" s="74"/>
      <c r="BG56" s="79"/>
      <c r="BH56" s="79"/>
      <c r="BI56" s="79"/>
      <c r="BJ56" s="74">
        <v>143.54</v>
      </c>
      <c r="BK56" s="79"/>
      <c r="BL56" s="79"/>
      <c r="BM56" s="79"/>
      <c r="BN56" s="79"/>
      <c r="BO56" s="79"/>
      <c r="BP56" s="79"/>
      <c r="BQ56" s="79"/>
      <c r="BR56" s="79"/>
      <c r="BS56" s="61">
        <v>11480</v>
      </c>
      <c r="BT56" s="64">
        <f t="shared" si="11"/>
        <v>101722.68</v>
      </c>
    </row>
    <row r="57" spans="1:72" ht="12.75">
      <c r="A57" s="81" t="s">
        <v>41</v>
      </c>
      <c r="B57" s="71">
        <v>90000062</v>
      </c>
      <c r="C57" s="71" t="s">
        <v>96</v>
      </c>
      <c r="D57" s="76">
        <v>62001</v>
      </c>
      <c r="E57" s="76">
        <v>62001</v>
      </c>
      <c r="F57" s="76">
        <v>62000.97</v>
      </c>
      <c r="G57" s="76">
        <v>62000.97</v>
      </c>
      <c r="H57" s="61">
        <f t="shared" si="12"/>
        <v>-0.029999999998835847</v>
      </c>
      <c r="I57" s="61"/>
      <c r="J57" s="82">
        <v>1076</v>
      </c>
      <c r="K57" s="82">
        <v>0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61">
        <v>48602.91</v>
      </c>
      <c r="Y57" s="61">
        <v>7376</v>
      </c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4">
        <v>7108.38</v>
      </c>
      <c r="BF57" s="74"/>
      <c r="BG57" s="79"/>
      <c r="BH57" s="79"/>
      <c r="BI57" s="79"/>
      <c r="BJ57" s="74">
        <v>699.24</v>
      </c>
      <c r="BK57" s="79"/>
      <c r="BL57" s="79"/>
      <c r="BM57" s="79"/>
      <c r="BN57" s="79"/>
      <c r="BO57" s="79"/>
      <c r="BP57" s="79"/>
      <c r="BQ57" s="79"/>
      <c r="BR57" s="79"/>
      <c r="BS57" s="61">
        <v>9616</v>
      </c>
      <c r="BT57" s="64">
        <f t="shared" si="11"/>
        <v>136479.5</v>
      </c>
    </row>
    <row r="58" spans="1:72" ht="25.5">
      <c r="A58" s="81" t="s">
        <v>112</v>
      </c>
      <c r="B58" s="71">
        <v>740200018</v>
      </c>
      <c r="C58" s="71" t="s">
        <v>96</v>
      </c>
      <c r="D58" s="76"/>
      <c r="E58" s="76"/>
      <c r="F58" s="76"/>
      <c r="G58" s="76"/>
      <c r="H58" s="61"/>
      <c r="I58" s="61"/>
      <c r="J58" s="82"/>
      <c r="K58" s="82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61">
        <v>2405.56</v>
      </c>
      <c r="Y58" s="61">
        <v>352</v>
      </c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4">
        <v>88.36</v>
      </c>
      <c r="BF58" s="74"/>
      <c r="BG58" s="79"/>
      <c r="BH58" s="79"/>
      <c r="BI58" s="79"/>
      <c r="BJ58" s="74"/>
      <c r="BK58" s="79"/>
      <c r="BL58" s="79"/>
      <c r="BM58" s="79"/>
      <c r="BN58" s="79"/>
      <c r="BO58" s="79"/>
      <c r="BP58" s="79"/>
      <c r="BQ58" s="79"/>
      <c r="BR58" s="79"/>
      <c r="BS58" s="79"/>
      <c r="BT58" s="64">
        <f t="shared" si="11"/>
        <v>2845.92</v>
      </c>
    </row>
    <row r="59" spans="1:72" ht="25.5">
      <c r="A59" s="81" t="s">
        <v>25</v>
      </c>
      <c r="B59" s="71">
        <v>90077433</v>
      </c>
      <c r="C59" s="71" t="s">
        <v>96</v>
      </c>
      <c r="D59" s="76"/>
      <c r="E59" s="76"/>
      <c r="F59" s="76"/>
      <c r="G59" s="76"/>
      <c r="H59" s="61"/>
      <c r="I59" s="61"/>
      <c r="J59" s="82"/>
      <c r="K59" s="82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61">
        <v>96597.56</v>
      </c>
      <c r="Y59" s="61">
        <v>11080</v>
      </c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4">
        <v>3847.26</v>
      </c>
      <c r="BF59" s="74">
        <v>0</v>
      </c>
      <c r="BG59" s="79"/>
      <c r="BH59" s="79"/>
      <c r="BI59" s="79"/>
      <c r="BJ59" s="74"/>
      <c r="BK59" s="79"/>
      <c r="BL59" s="79"/>
      <c r="BM59" s="79"/>
      <c r="BN59" s="79"/>
      <c r="BO59" s="79"/>
      <c r="BP59" s="79"/>
      <c r="BQ59" s="79"/>
      <c r="BR59" s="79"/>
      <c r="BS59" s="79"/>
      <c r="BT59" s="64">
        <f t="shared" si="11"/>
        <v>111524.81999999999</v>
      </c>
    </row>
    <row r="60" spans="1:72" ht="18.75" customHeight="1">
      <c r="A60" s="81" t="s">
        <v>29</v>
      </c>
      <c r="B60" s="71">
        <v>740200012</v>
      </c>
      <c r="C60" s="71" t="s">
        <v>96</v>
      </c>
      <c r="D60" s="76"/>
      <c r="E60" s="76"/>
      <c r="F60" s="76"/>
      <c r="G60" s="76"/>
      <c r="H60" s="61"/>
      <c r="I60" s="61"/>
      <c r="J60" s="82"/>
      <c r="K60" s="82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61">
        <v>5615.88</v>
      </c>
      <c r="Y60" s="61">
        <v>612</v>
      </c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4">
        <v>302.86</v>
      </c>
      <c r="BF60" s="74"/>
      <c r="BG60" s="79"/>
      <c r="BH60" s="79"/>
      <c r="BI60" s="79"/>
      <c r="BJ60" s="74">
        <v>31.12</v>
      </c>
      <c r="BK60" s="79"/>
      <c r="BL60" s="79"/>
      <c r="BM60" s="79"/>
      <c r="BN60" s="79"/>
      <c r="BO60" s="79"/>
      <c r="BP60" s="79"/>
      <c r="BQ60" s="79"/>
      <c r="BR60" s="79"/>
      <c r="BS60" s="79"/>
      <c r="BT60" s="64">
        <f t="shared" si="11"/>
        <v>6561.86</v>
      </c>
    </row>
    <row r="61" spans="1:72" ht="25.5">
      <c r="A61" s="81" t="s">
        <v>26</v>
      </c>
      <c r="B61" s="71">
        <v>90000074</v>
      </c>
      <c r="C61" s="71" t="s">
        <v>96</v>
      </c>
      <c r="D61" s="76"/>
      <c r="E61" s="76"/>
      <c r="F61" s="76"/>
      <c r="G61" s="76"/>
      <c r="H61" s="61"/>
      <c r="I61" s="61"/>
      <c r="J61" s="82"/>
      <c r="K61" s="82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61">
        <v>13342.04</v>
      </c>
      <c r="Y61" s="61">
        <v>1456</v>
      </c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4">
        <v>599.76</v>
      </c>
      <c r="BF61" s="74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64">
        <f t="shared" si="11"/>
        <v>15397.800000000001</v>
      </c>
    </row>
    <row r="62" spans="1:72" ht="15.75" customHeight="1">
      <c r="A62" s="81" t="s">
        <v>113</v>
      </c>
      <c r="B62" s="71">
        <v>110000034</v>
      </c>
      <c r="C62" s="71" t="s">
        <v>96</v>
      </c>
      <c r="D62" s="76"/>
      <c r="E62" s="76"/>
      <c r="F62" s="76"/>
      <c r="G62" s="76"/>
      <c r="H62" s="61"/>
      <c r="I62" s="61"/>
      <c r="J62" s="82"/>
      <c r="K62" s="82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61">
        <v>94038.3</v>
      </c>
      <c r="Y62" s="61">
        <v>12348</v>
      </c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4">
        <v>1638.06</v>
      </c>
      <c r="BF62" s="74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64">
        <f t="shared" si="11"/>
        <v>108024.36</v>
      </c>
    </row>
    <row r="63" spans="1:72" ht="21" customHeight="1">
      <c r="A63" s="81" t="s">
        <v>114</v>
      </c>
      <c r="B63" s="71">
        <v>90000042</v>
      </c>
      <c r="C63" s="71" t="s">
        <v>96</v>
      </c>
      <c r="D63" s="76"/>
      <c r="E63" s="76"/>
      <c r="F63" s="76"/>
      <c r="G63" s="76"/>
      <c r="H63" s="61"/>
      <c r="I63" s="61"/>
      <c r="J63" s="82"/>
      <c r="K63" s="82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4">
        <v>1774.74</v>
      </c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64">
        <f t="shared" si="11"/>
        <v>1774.74</v>
      </c>
    </row>
    <row r="64" spans="1:72" ht="12.75">
      <c r="A64" s="81" t="s">
        <v>61</v>
      </c>
      <c r="B64" s="71">
        <v>90000131</v>
      </c>
      <c r="C64" s="71" t="s">
        <v>96</v>
      </c>
      <c r="D64" s="76"/>
      <c r="E64" s="76"/>
      <c r="F64" s="76"/>
      <c r="G64" s="76"/>
      <c r="H64" s="61"/>
      <c r="I64" s="61"/>
      <c r="J64" s="82"/>
      <c r="K64" s="82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4">
        <v>4914.02</v>
      </c>
      <c r="AZ64" s="74">
        <v>0</v>
      </c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64">
        <f t="shared" si="11"/>
        <v>4914.02</v>
      </c>
    </row>
    <row r="65" spans="1:72" ht="12.75">
      <c r="A65" s="81" t="s">
        <v>53</v>
      </c>
      <c r="B65" s="71">
        <v>460200057</v>
      </c>
      <c r="C65" s="71" t="s">
        <v>96</v>
      </c>
      <c r="D65" s="76"/>
      <c r="E65" s="76"/>
      <c r="F65" s="76"/>
      <c r="G65" s="76"/>
      <c r="H65" s="61"/>
      <c r="I65" s="61"/>
      <c r="J65" s="82"/>
      <c r="K65" s="82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4">
        <v>4508.74</v>
      </c>
      <c r="AZ65" s="74">
        <v>0</v>
      </c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64">
        <f t="shared" si="11"/>
        <v>4508.74</v>
      </c>
    </row>
    <row r="66" spans="1:72" ht="25.5">
      <c r="A66" s="81" t="s">
        <v>94</v>
      </c>
      <c r="B66" s="71">
        <v>460200056</v>
      </c>
      <c r="C66" s="71" t="s">
        <v>96</v>
      </c>
      <c r="D66" s="76"/>
      <c r="E66" s="76"/>
      <c r="F66" s="76"/>
      <c r="G66" s="76"/>
      <c r="H66" s="61"/>
      <c r="I66" s="61"/>
      <c r="J66" s="82"/>
      <c r="K66" s="82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4">
        <v>9549.41</v>
      </c>
      <c r="AZ66" s="74">
        <v>0</v>
      </c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64">
        <f t="shared" si="11"/>
        <v>9549.41</v>
      </c>
    </row>
    <row r="67" spans="1:72" ht="25.5">
      <c r="A67" s="81" t="s">
        <v>55</v>
      </c>
      <c r="B67" s="71">
        <v>320200042</v>
      </c>
      <c r="C67" s="71" t="s">
        <v>96</v>
      </c>
      <c r="D67" s="76"/>
      <c r="E67" s="76"/>
      <c r="F67" s="76"/>
      <c r="G67" s="76"/>
      <c r="H67" s="61"/>
      <c r="I67" s="61"/>
      <c r="J67" s="82"/>
      <c r="K67" s="82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4">
        <v>6930.36</v>
      </c>
      <c r="AZ67" s="74">
        <v>0</v>
      </c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64">
        <f t="shared" si="11"/>
        <v>6930.36</v>
      </c>
    </row>
    <row r="68" spans="1:72" ht="12.75">
      <c r="A68" s="81" t="s">
        <v>54</v>
      </c>
      <c r="B68" s="71">
        <v>740200103</v>
      </c>
      <c r="C68" s="71" t="s">
        <v>96</v>
      </c>
      <c r="D68" s="76"/>
      <c r="E68" s="76"/>
      <c r="F68" s="76"/>
      <c r="G68" s="76"/>
      <c r="H68" s="61"/>
      <c r="I68" s="61"/>
      <c r="J68" s="82"/>
      <c r="K68" s="82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4">
        <v>5901.89</v>
      </c>
      <c r="AZ68" s="74">
        <v>0</v>
      </c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64">
        <f t="shared" si="11"/>
        <v>5901.89</v>
      </c>
    </row>
    <row r="69" spans="1:72" ht="12.75">
      <c r="A69" s="81" t="s">
        <v>56</v>
      </c>
      <c r="B69" s="71">
        <v>740200104</v>
      </c>
      <c r="C69" s="71" t="s">
        <v>96</v>
      </c>
      <c r="D69" s="76"/>
      <c r="E69" s="76"/>
      <c r="F69" s="76"/>
      <c r="G69" s="76"/>
      <c r="H69" s="61"/>
      <c r="I69" s="61"/>
      <c r="J69" s="82"/>
      <c r="K69" s="82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4">
        <v>6074.76</v>
      </c>
      <c r="AZ69" s="74">
        <v>0</v>
      </c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64">
        <f t="shared" si="11"/>
        <v>6074.76</v>
      </c>
    </row>
    <row r="70" spans="1:72" ht="25.5" hidden="1">
      <c r="A70" s="81" t="s">
        <v>57</v>
      </c>
      <c r="B70" s="71">
        <v>31000001</v>
      </c>
      <c r="C70" s="71" t="s">
        <v>96</v>
      </c>
      <c r="D70" s="76"/>
      <c r="E70" s="76"/>
      <c r="F70" s="76"/>
      <c r="G70" s="76"/>
      <c r="H70" s="61"/>
      <c r="I70" s="61"/>
      <c r="J70" s="82"/>
      <c r="K70" s="82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4"/>
      <c r="AZ70" s="74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64">
        <f t="shared" si="11"/>
        <v>0</v>
      </c>
    </row>
    <row r="71" spans="1:72" ht="12.75">
      <c r="A71" s="81" t="s">
        <v>58</v>
      </c>
      <c r="B71" s="71">
        <v>90000128</v>
      </c>
      <c r="C71" s="71" t="s">
        <v>96</v>
      </c>
      <c r="D71" s="76"/>
      <c r="E71" s="76"/>
      <c r="F71" s="76"/>
      <c r="G71" s="76"/>
      <c r="H71" s="61"/>
      <c r="I71" s="61"/>
      <c r="J71" s="82"/>
      <c r="K71" s="82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4">
        <v>11271.85</v>
      </c>
      <c r="AZ71" s="74">
        <v>0</v>
      </c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64">
        <f t="shared" si="11"/>
        <v>11271.85</v>
      </c>
    </row>
    <row r="72" spans="1:72" ht="25.5">
      <c r="A72" s="81" t="s">
        <v>59</v>
      </c>
      <c r="B72" s="71">
        <v>400200060</v>
      </c>
      <c r="C72" s="71" t="s">
        <v>96</v>
      </c>
      <c r="D72" s="76"/>
      <c r="E72" s="76"/>
      <c r="F72" s="76"/>
      <c r="G72" s="76"/>
      <c r="H72" s="61"/>
      <c r="I72" s="61"/>
      <c r="J72" s="82"/>
      <c r="K72" s="82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4">
        <v>126.65</v>
      </c>
      <c r="AZ72" s="74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64">
        <f t="shared" si="11"/>
        <v>126.65</v>
      </c>
    </row>
    <row r="73" spans="1:72" ht="12.75">
      <c r="A73" s="81" t="s">
        <v>60</v>
      </c>
      <c r="B73" s="71">
        <v>110000083</v>
      </c>
      <c r="C73" s="71" t="s">
        <v>96</v>
      </c>
      <c r="D73" s="76"/>
      <c r="E73" s="76"/>
      <c r="F73" s="76"/>
      <c r="G73" s="76"/>
      <c r="H73" s="61"/>
      <c r="I73" s="61"/>
      <c r="J73" s="82"/>
      <c r="K73" s="82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4">
        <v>9878.7</v>
      </c>
      <c r="AZ73" s="74">
        <v>0</v>
      </c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64">
        <f t="shared" si="11"/>
        <v>9878.7</v>
      </c>
    </row>
    <row r="74" spans="1:72" ht="15">
      <c r="A74" s="92" t="s">
        <v>6</v>
      </c>
      <c r="B74" s="92"/>
      <c r="C74" s="92"/>
      <c r="D74" s="93">
        <f aca="true" t="shared" si="13" ref="D74:AI74">D10+D19+D31</f>
        <v>20904684</v>
      </c>
      <c r="E74" s="93">
        <f t="shared" si="13"/>
        <v>20904684</v>
      </c>
      <c r="F74" s="93">
        <f t="shared" si="13"/>
        <v>20902791.41</v>
      </c>
      <c r="G74" s="93">
        <f t="shared" si="13"/>
        <v>20902791.41</v>
      </c>
      <c r="H74" s="93">
        <f t="shared" si="13"/>
        <v>-1755.350000000415</v>
      </c>
      <c r="I74" s="93">
        <f t="shared" si="13"/>
        <v>-137.23999999968464</v>
      </c>
      <c r="J74" s="93">
        <f t="shared" si="13"/>
        <v>658734</v>
      </c>
      <c r="K74" s="93">
        <f t="shared" si="13"/>
        <v>0</v>
      </c>
      <c r="L74" s="93">
        <f t="shared" si="13"/>
        <v>1615251</v>
      </c>
      <c r="M74" s="93">
        <f t="shared" si="13"/>
        <v>104480</v>
      </c>
      <c r="N74" s="93">
        <f t="shared" si="13"/>
        <v>167716</v>
      </c>
      <c r="O74" s="93">
        <f t="shared" si="13"/>
        <v>140814.85</v>
      </c>
      <c r="P74" s="93">
        <f t="shared" si="13"/>
        <v>0</v>
      </c>
      <c r="Q74" s="93">
        <f t="shared" si="13"/>
        <v>0</v>
      </c>
      <c r="R74" s="93">
        <f t="shared" si="13"/>
        <v>1646813.5499999998</v>
      </c>
      <c r="S74" s="93">
        <f t="shared" si="13"/>
        <v>64372</v>
      </c>
      <c r="T74" s="93">
        <f t="shared" si="13"/>
        <v>8715.77</v>
      </c>
      <c r="U74" s="93">
        <f t="shared" si="13"/>
        <v>16</v>
      </c>
      <c r="V74" s="93">
        <f t="shared" si="13"/>
        <v>0</v>
      </c>
      <c r="W74" s="93">
        <f t="shared" si="13"/>
        <v>0</v>
      </c>
      <c r="X74" s="93">
        <f t="shared" si="13"/>
        <v>1192830.46</v>
      </c>
      <c r="Y74" s="93">
        <f t="shared" si="13"/>
        <v>149233</v>
      </c>
      <c r="Z74" s="93">
        <f t="shared" si="13"/>
        <v>13.68</v>
      </c>
      <c r="AA74" s="93">
        <f t="shared" si="13"/>
        <v>4</v>
      </c>
      <c r="AB74" s="93">
        <f t="shared" si="13"/>
        <v>37546.71</v>
      </c>
      <c r="AC74" s="93">
        <f t="shared" si="13"/>
        <v>396</v>
      </c>
      <c r="AD74" s="93">
        <f t="shared" si="13"/>
        <v>0</v>
      </c>
      <c r="AE74" s="93">
        <f t="shared" si="13"/>
        <v>0</v>
      </c>
      <c r="AF74" s="93">
        <f t="shared" si="13"/>
        <v>127643.43000000001</v>
      </c>
      <c r="AG74" s="93">
        <f t="shared" si="13"/>
        <v>686</v>
      </c>
      <c r="AH74" s="93">
        <f t="shared" si="13"/>
        <v>0</v>
      </c>
      <c r="AI74" s="93">
        <f t="shared" si="13"/>
        <v>0</v>
      </c>
      <c r="AJ74" s="93">
        <f aca="true" t="shared" si="14" ref="AJ74:BT74">AJ10+AJ19+AJ31</f>
        <v>1818.6300000000003</v>
      </c>
      <c r="AK74" s="93">
        <f t="shared" si="14"/>
        <v>0</v>
      </c>
      <c r="AL74" s="93">
        <f t="shared" si="14"/>
        <v>0</v>
      </c>
      <c r="AM74" s="93">
        <f t="shared" si="14"/>
        <v>0</v>
      </c>
      <c r="AN74" s="93">
        <f t="shared" si="14"/>
        <v>0</v>
      </c>
      <c r="AO74" s="93">
        <f t="shared" si="14"/>
        <v>0</v>
      </c>
      <c r="AP74" s="93">
        <f t="shared" si="14"/>
        <v>35033.53</v>
      </c>
      <c r="AQ74" s="93">
        <f t="shared" si="14"/>
        <v>80</v>
      </c>
      <c r="AR74" s="93">
        <f t="shared" si="14"/>
        <v>63860.76</v>
      </c>
      <c r="AS74" s="93">
        <f t="shared" si="14"/>
        <v>483</v>
      </c>
      <c r="AT74" s="93">
        <f t="shared" si="14"/>
        <v>121137.07</v>
      </c>
      <c r="AU74" s="93">
        <f t="shared" si="14"/>
        <v>113946.46</v>
      </c>
      <c r="AV74" s="93">
        <f t="shared" si="14"/>
        <v>33257.71</v>
      </c>
      <c r="AW74" s="93">
        <f t="shared" si="14"/>
        <v>0</v>
      </c>
      <c r="AX74" s="93">
        <f t="shared" si="14"/>
        <v>0</v>
      </c>
      <c r="AY74" s="93">
        <f t="shared" si="14"/>
        <v>59156.380000000005</v>
      </c>
      <c r="AZ74" s="93">
        <f t="shared" si="14"/>
        <v>0</v>
      </c>
      <c r="BA74" s="93">
        <f t="shared" si="14"/>
        <v>4007.4800000000005</v>
      </c>
      <c r="BB74" s="93">
        <f t="shared" si="14"/>
        <v>0</v>
      </c>
      <c r="BC74" s="93">
        <f t="shared" si="14"/>
        <v>144.58</v>
      </c>
      <c r="BD74" s="93">
        <f t="shared" si="14"/>
        <v>0</v>
      </c>
      <c r="BE74" s="93">
        <f t="shared" si="14"/>
        <v>1166740.1600000001</v>
      </c>
      <c r="BF74" s="93">
        <f t="shared" si="14"/>
        <v>2</v>
      </c>
      <c r="BG74" s="93">
        <f t="shared" si="14"/>
        <v>5659.38</v>
      </c>
      <c r="BH74" s="93">
        <f t="shared" si="14"/>
        <v>37340.69</v>
      </c>
      <c r="BI74" s="93">
        <f t="shared" si="14"/>
        <v>745</v>
      </c>
      <c r="BJ74" s="93">
        <f t="shared" si="14"/>
        <v>33212.7</v>
      </c>
      <c r="BK74" s="93">
        <f t="shared" si="14"/>
        <v>0</v>
      </c>
      <c r="BL74" s="93">
        <f t="shared" si="14"/>
        <v>4038.58</v>
      </c>
      <c r="BM74" s="93">
        <f t="shared" si="14"/>
        <v>15168</v>
      </c>
      <c r="BN74" s="93">
        <f t="shared" si="14"/>
        <v>0</v>
      </c>
      <c r="BO74" s="93">
        <f t="shared" si="14"/>
        <v>19859.21</v>
      </c>
      <c r="BP74" s="93">
        <f t="shared" si="14"/>
        <v>0</v>
      </c>
      <c r="BQ74" s="93">
        <f t="shared" si="14"/>
        <v>0</v>
      </c>
      <c r="BR74" s="93">
        <f t="shared" si="14"/>
        <v>0</v>
      </c>
      <c r="BS74" s="93">
        <f t="shared" si="14"/>
        <v>1794308.1</v>
      </c>
      <c r="BT74" s="93">
        <f t="shared" si="14"/>
        <v>30055861.28</v>
      </c>
    </row>
    <row r="75" spans="62:72" ht="12.75">
      <c r="BJ75" s="84"/>
      <c r="BK75" s="84"/>
      <c r="BT75" s="84"/>
    </row>
    <row r="76" spans="57:72" ht="12.75">
      <c r="BE76" s="84"/>
      <c r="BJ76" s="84"/>
      <c r="BS76" s="84"/>
      <c r="BT76" s="84"/>
    </row>
    <row r="77" spans="4:72" ht="12.75">
      <c r="D77" s="84"/>
      <c r="E77" s="84"/>
      <c r="F77" s="84"/>
      <c r="G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T77" s="84"/>
    </row>
    <row r="78" spans="6:72" ht="12.75">
      <c r="F78" s="84"/>
      <c r="G78" s="84"/>
      <c r="H78" s="84"/>
      <c r="L78" s="84"/>
      <c r="M78" s="84"/>
      <c r="N78" s="84"/>
      <c r="P78" s="84"/>
      <c r="T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</row>
    <row r="79" spans="11:72" ht="12.75">
      <c r="K79" s="84"/>
      <c r="L79" s="84"/>
      <c r="M79" s="84"/>
      <c r="AO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O79" s="84"/>
      <c r="BP79" s="84"/>
      <c r="BQ79" s="84"/>
      <c r="BR79" s="84"/>
      <c r="BS79" s="84"/>
      <c r="BT79" s="84"/>
    </row>
    <row r="80" ht="12.75">
      <c r="BT80" s="84"/>
    </row>
    <row r="81" spans="54:72" ht="12.75"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</row>
    <row r="82" ht="12.75">
      <c r="BT82" s="84"/>
    </row>
    <row r="83" spans="62:68" ht="12.75">
      <c r="BJ83" s="84"/>
      <c r="BP83" s="84"/>
    </row>
  </sheetData>
  <sheetProtection/>
  <mergeCells count="45">
    <mergeCell ref="T6:U7"/>
    <mergeCell ref="V6:W7"/>
    <mergeCell ref="BG6:BG8"/>
    <mergeCell ref="BH6:BI7"/>
    <mergeCell ref="A2:R2"/>
    <mergeCell ref="A6:B8"/>
    <mergeCell ref="D6:K6"/>
    <mergeCell ref="L6:O7"/>
    <mergeCell ref="P6:Q7"/>
    <mergeCell ref="R6:S7"/>
    <mergeCell ref="X6:Y7"/>
    <mergeCell ref="Z6:AA7"/>
    <mergeCell ref="AB6:AC7"/>
    <mergeCell ref="AD6:AE7"/>
    <mergeCell ref="AF6:AG7"/>
    <mergeCell ref="AH6:AI7"/>
    <mergeCell ref="BL6:BL8"/>
    <mergeCell ref="BM6:BN7"/>
    <mergeCell ref="AJ6:AK7"/>
    <mergeCell ref="AL6:AM7"/>
    <mergeCell ref="AN6:AO7"/>
    <mergeCell ref="AP6:AS6"/>
    <mergeCell ref="AT6:AT8"/>
    <mergeCell ref="AU6:AU8"/>
    <mergeCell ref="AR7:AS7"/>
    <mergeCell ref="H7:H8"/>
    <mergeCell ref="I7:I8"/>
    <mergeCell ref="BS6:BS8"/>
    <mergeCell ref="AV6:AV8"/>
    <mergeCell ref="AW6:AX7"/>
    <mergeCell ref="AY6:AZ7"/>
    <mergeCell ref="BA6:BB7"/>
    <mergeCell ref="BC6:BD7"/>
    <mergeCell ref="BE6:BF7"/>
    <mergeCell ref="BJ6:BK7"/>
    <mergeCell ref="J7:K7"/>
    <mergeCell ref="AP7:AQ7"/>
    <mergeCell ref="BO6:BP7"/>
    <mergeCell ref="BQ6:BR7"/>
    <mergeCell ref="A9:B9"/>
    <mergeCell ref="BT6:BT8"/>
    <mergeCell ref="D7:D8"/>
    <mergeCell ref="E7:E8"/>
    <mergeCell ref="F7:F8"/>
    <mergeCell ref="G7:G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2023-04-03T11:32:55Z</cp:lastPrinted>
  <dcterms:created xsi:type="dcterms:W3CDTF">2006-03-14T12:21:32Z</dcterms:created>
  <dcterms:modified xsi:type="dcterms:W3CDTF">2023-04-04T11:37:26Z</dcterms:modified>
  <cp:category/>
  <cp:version/>
  <cp:contentType/>
  <cp:contentStatus/>
</cp:coreProperties>
</file>