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activeTab="0"/>
  </bookViews>
  <sheets>
    <sheet name="Kurzeme " sheetId="1" r:id="rId1"/>
  </sheets>
  <definedNames>
    <definedName name="_xlfn.IFERROR" hidden="1">#NAME?</definedName>
    <definedName name="_xlnm.Print_Titles" localSheetId="0">'Kurzeme '!$6:$7</definedName>
  </definedNames>
  <calcPr fullCalcOnLoad="1"/>
</workbook>
</file>

<file path=xl/sharedStrings.xml><?xml version="1.0" encoding="utf-8"?>
<sst xmlns="http://schemas.openxmlformats.org/spreadsheetml/2006/main" count="277" uniqueCount="140">
  <si>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</si>
  <si>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</si>
  <si>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</si>
  <si>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</si>
  <si>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</si>
  <si>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Ārstniecības iestādes</t>
  </si>
  <si>
    <t>Līguma summa</t>
  </si>
  <si>
    <t>Talsu veselības centrs, SIA</t>
  </si>
  <si>
    <t>Ventspils poliklīnika, Pašvaldības SIA</t>
  </si>
  <si>
    <t>Kuldīgas primārās veselības aprūpes centrs, SIA</t>
  </si>
  <si>
    <t>BINI, SIA</t>
  </si>
  <si>
    <t>Kalēja Ieva - ārsta prakse oftalmoloģijā</t>
  </si>
  <si>
    <t>Lobača Jeļena - ārsta prakse ginekoloģijā un dzemdniecībā</t>
  </si>
  <si>
    <t>DINA SEBRE - ārsta prakse alergoloģijā, SIA</t>
  </si>
  <si>
    <t>Pavlovska Ina - ārsta prakse otolaringoloģijā</t>
  </si>
  <si>
    <t>Purēns Alvils - ārsta prakse ginekoloģijā un dzemdniecībā</t>
  </si>
  <si>
    <t>Zirne Ineta - ārsta prakse dermatoloģijā un veneroloģijā</t>
  </si>
  <si>
    <t>Lībiņa Agrita - acu ārsta prakse</t>
  </si>
  <si>
    <t>Smirnova Jevgēņija - ārsta prakse oftalmoloģijā</t>
  </si>
  <si>
    <t>Sorokina Jeļena - ārsta prakse neiroloģijā un narkoloģijā</t>
  </si>
  <si>
    <t>Plavoka Zinaīda - ārsta prakse dermatoloģijā un veneroloģijā</t>
  </si>
  <si>
    <t>LENS-L, SIA</t>
  </si>
  <si>
    <t>L.Nāckalnes ginekologa prakse, IK</t>
  </si>
  <si>
    <t>Valdas Strēlnieces ārsta prakse, SIA</t>
  </si>
  <si>
    <t>Birkenšteina Anete - ārsta prakse ginekoloģijā un dzemdniecībā</t>
  </si>
  <si>
    <t>Ševčuka Marija -ārsta prakse neiroloģijā un oftalmoloģijā</t>
  </si>
  <si>
    <t>Kuldīgas ginekologu prakse, SIA</t>
  </si>
  <si>
    <t>Dundagas veselības centrs, SIA</t>
  </si>
  <si>
    <t>Veiktais darba apjoms pārskata periodā</t>
  </si>
  <si>
    <t>Ārstniecības iestādes ieņēmumi kopā</t>
  </si>
  <si>
    <t>veiktais darba apjoms</t>
  </si>
  <si>
    <t>t.sk.</t>
  </si>
  <si>
    <t>Hiltests, SIA</t>
  </si>
  <si>
    <t>Līgas Vaļģes ārsta prakse ,SIA</t>
  </si>
  <si>
    <t>Dreiberga Arta - ārsta prakse ginekoloģijā, dzemdniecībā</t>
  </si>
  <si>
    <t>DZIEDINĀTAVA, SIA</t>
  </si>
  <si>
    <t>Vēveres Ingas - ārsta prakse ginekoloģijā, dzemdniecībā</t>
  </si>
  <si>
    <t>Treimaņa Armanda - ārsta prakse ginekoloģijā, dzemdniecībā</t>
  </si>
  <si>
    <t xml:space="preserve">Sigitas Krieviņas ārsta prakse ginekoloģijā, dzemdniecībā </t>
  </si>
  <si>
    <t>Evitas Lapšānes ārsta prakse ginekoloģijā, dzembniecībā</t>
  </si>
  <si>
    <t xml:space="preserve">Frīdenberga Gunta - ārsta prakse ginekoloģijā, dzemdniecībā </t>
  </si>
  <si>
    <t>Plužņikova Inga - ārsta prakse ginekoloģijā dzemdniecībā</t>
  </si>
  <si>
    <t>Skrundas veselības un sociālās aprūpes centrs, Pašvaldības iestāde</t>
  </si>
  <si>
    <t>Andersone Ilze - ģimenes ārsta un endokrinologa prakse</t>
  </si>
  <si>
    <t>VSV CENTRS, SIA</t>
  </si>
  <si>
    <t>Krūziņa Inga - ģimenes ārsta, dermatologa, venerologa prakse</t>
  </si>
  <si>
    <t>I.Žarikova ārsta prakse, SIA</t>
  </si>
  <si>
    <t>Ārstes psihiatres I. Grīnfeldes prakse ,SIA</t>
  </si>
  <si>
    <t>Imanta Zemes ārsta psihiatra prakse, SIA</t>
  </si>
  <si>
    <t>Ināras Stroles ārsta prakse ginekoloģijā, dzemdniecībā</t>
  </si>
  <si>
    <t>L.ATIĶES DOKTORĀTS, SIA</t>
  </si>
  <si>
    <t>Saulīte- Kandevica Daina - ārsta prakse kardioloģijā un reimatoloģijā</t>
  </si>
  <si>
    <t>Lindas Ķeružes psihiatrijas centrs, SIA</t>
  </si>
  <si>
    <t>Epizodes un manipulācijas</t>
  </si>
  <si>
    <t xml:space="preserve">Fiksētais ikmēneša maksājums  
ārstu speciālistu kabinetiem un struktūrvienībām </t>
  </si>
  <si>
    <t>Poliklīnikas un veselības centri kopā</t>
  </si>
  <si>
    <t>t.sk.pa ārstniecības iestādēm</t>
  </si>
  <si>
    <t>Tukuma slimnīca , SIA</t>
  </si>
  <si>
    <t>Liepājas reģionālā slimnīca, SIA</t>
  </si>
  <si>
    <t>Ziemeļkurzemes reģionālā slimnīca, SIA</t>
  </si>
  <si>
    <t>Kuldīgas slimnīca, SIA</t>
  </si>
  <si>
    <t>Saldus medicīnas centrs,SIA</t>
  </si>
  <si>
    <t>Priekules slimnīca, SIA</t>
  </si>
  <si>
    <t>Piejūras slimnīca, VSIA</t>
  </si>
  <si>
    <t>SIA "Māra Dzelmes ārsta prakse ginekoloģijā"</t>
  </si>
  <si>
    <t>K. Balodes ārsta prakse, SIA</t>
  </si>
  <si>
    <t xml:space="preserve"> SIA , VIZUĀLĀ DIAGNOSTIKA</t>
  </si>
  <si>
    <t>Medikamenti</t>
  </si>
  <si>
    <t>Lucenko Anatolijs - ģimenes ārsta,  internista un endokrinologa ārsta prakse</t>
  </si>
  <si>
    <t>Semigallia, SIA</t>
  </si>
  <si>
    <t>Krūkle Renāte - ārsta prakse ginekoloģijā un dzemdniecībā</t>
  </si>
  <si>
    <t>Valsts kompensētais pacienta līdzmaksājums</t>
  </si>
  <si>
    <t>valsts neapmaksātais pacienta līdzmaksājums, ņemot vērā pārstrādi</t>
  </si>
  <si>
    <t>valsts kompensētais pacienta līdzmaksājums</t>
  </si>
  <si>
    <t>VENĒRA S.I., Liepājas pilsētas Semenovičas daudznozaru individuālais uzņēmums</t>
  </si>
  <si>
    <t>AP82 - Covid-19 laboratorijas pakalpojumi  </t>
  </si>
  <si>
    <t>Līguma summa pārskata periodā</t>
  </si>
  <si>
    <t>EA, Individuālais komersants</t>
  </si>
  <si>
    <t>SN GURU, SIA</t>
  </si>
  <si>
    <t xml:space="preserve"> Estere Birziņa - psihologa prakse</t>
  </si>
  <si>
    <t>AP86 - SARS-CoV-2 antigēna noteikšana</t>
  </si>
  <si>
    <t>DAMOLA, SIA</t>
  </si>
  <si>
    <t xml:space="preserve"> Iluta Neimane - psihologa prakse</t>
  </si>
  <si>
    <t xml:space="preserve"> Iveta Pletčere-Muižniece - psihologa prakse</t>
  </si>
  <si>
    <t>t.sk. Psihoemocionālās veselības uzraudzības un atbalsta kabinets</t>
  </si>
  <si>
    <t>t.sk.Fiksētais maksājums par IAL izmantošanu uzņemšanas nodaļā (LNS2_7</t>
  </si>
  <si>
    <t>Nieru aizstājējterapija dienas stacionārā (AP101)</t>
  </si>
  <si>
    <t>Augsta riska bērnu profilakse pret sezonālo saslimšanu ar respiratori sincitiālo vīrusu (AP47)</t>
  </si>
  <si>
    <t>Priekšlaicīgi dzimušo bērnu profilakse (AP54)</t>
  </si>
  <si>
    <t>Profilaktiskās apskates (ieskaitot AP64, AP65, AP72, AP73, AP76)</t>
  </si>
  <si>
    <t>Prognozējamā invaliditāte un novēršamās invaliditātes ārstu konsīlijs (AP44)</t>
  </si>
  <si>
    <t>Mammogrāfija (AP07)</t>
  </si>
  <si>
    <t>Medicīniskā apaugļošana (AP43)</t>
  </si>
  <si>
    <t>Ļaundabīgo audzēju primārie diagnostiskie izmeklējumi  (AP55)</t>
  </si>
  <si>
    <t>Speciālistu konsultācijas konstatētas atradnes gadījumā  (AP56)</t>
  </si>
  <si>
    <t>Ļaundabīgo audzēju sekundārie diagnostiskie izmeklējumi (AP58)</t>
  </si>
  <si>
    <t>Pacientu izmeklēšana pirms un pēc aknu transplantācijas (AP63)</t>
  </si>
  <si>
    <t>Pozitronu emisijas tomogrāfijas/datortomogrāfijas (PET/DT) izmeklējumi (AP67)</t>
  </si>
  <si>
    <t>Rehabilitācija pacientiem, kas pārslimojuši Covid-19</t>
  </si>
  <si>
    <t>bērniem (AP89) un pieaugušiem (AP90)</t>
  </si>
  <si>
    <t>dienas stacionārā bērniem (AP92) un dienas stacionārā pieaugušajiem (AP91)</t>
  </si>
  <si>
    <t>AP83 - Covid-19 vakcinācijas kabineta pakalpojumi</t>
  </si>
  <si>
    <t>Skābekļa terapija (AP93)</t>
  </si>
  <si>
    <t>Psihologa/psihoterapeita pakalpojumi (AP87)</t>
  </si>
  <si>
    <t>Gripas vakcinācija (AP95, AP97)</t>
  </si>
  <si>
    <t>AP123 - SAVA pakalpojumi personām ar COVID-19 infekciju vai kontaktpersonām (taloni ar CS pacientu grupu)</t>
  </si>
  <si>
    <t xml:space="preserve">AP124 - Pārējie pakalpojumi, kas tiek finansēti no līdzekļiem neparedzētiem gadījumiem </t>
  </si>
  <si>
    <t xml:space="preserve">Autiska spektra traucējumu diagnostika (AP99) </t>
  </si>
  <si>
    <t>Prioritārie pakalpojumi pacientiem ar ļaundabīgo audzēju (AP122)</t>
  </si>
  <si>
    <t>Ambulatorie pakalpojumi Ukrainas iedzīvotājiem saistībā ar militāro konfliktu (AP125)</t>
  </si>
  <si>
    <t>Laboratoriskie izmeklējumi Ukrainas iedzīvotājiem saistībā ar militāro konfliktu (AP126)</t>
  </si>
  <si>
    <t>Dienas stacionāra pakalpojumi Ukrainas iedzīvotājiem saistībā ar militāro konfliktu (AP127)</t>
  </si>
  <si>
    <t>Izmeklējumi Ukrainas iedzīvotājiem saistībā ar militāro konfliktu (AP128)</t>
  </si>
  <si>
    <t>Patvēruma meklētājiem sniegtie pakalpojumi, saskaņā ar valdības apstiprināto rīcības plānu (AP57)</t>
  </si>
  <si>
    <t>Aprēķinātais pacienta līdzmaksājums (iekasē ārstniecības iestāde)</t>
  </si>
  <si>
    <t xml:space="preserve">SAVA speciālistu prakses un citi pakalpojumu sniedzēji, kopā </t>
  </si>
  <si>
    <t>Dienvidkurzemes novada Veselības aprūpes centrs</t>
  </si>
  <si>
    <t>Nataļja Beitāne- psihologa prakse</t>
  </si>
  <si>
    <t>DIŽVANAGI, Biedrība</t>
  </si>
  <si>
    <t>INATE, SIA</t>
  </si>
  <si>
    <t>Leimane Daiga - ģimenes ārsta un kardiologa prakse</t>
  </si>
  <si>
    <t>RŪTAS EGLĪTES ĢIMENES ĀRSTA PRAKSE, SIA</t>
  </si>
  <si>
    <t>Upenieks Ēvalds - ģimenes ārsta prakse</t>
  </si>
  <si>
    <t>VITAS NORENBERGAS ĢIMENES ĀRSTA PRAKSE, IK</t>
  </si>
  <si>
    <t>V</t>
  </si>
  <si>
    <t>P</t>
  </si>
  <si>
    <t>Inese Birģele - psihologa prakse</t>
  </si>
  <si>
    <t>Ilzes Embrikas ārsta prakse, SIA</t>
  </si>
  <si>
    <t xml:space="preserve"> DRUVAS DOKTORĀTS, SIA</t>
  </si>
  <si>
    <t>Dinamiska novērošana pēc Covid (AP131)</t>
  </si>
  <si>
    <t>VECLIEPĀJAS PRIMĀRĀS VESELĪBAS APRŪPES CENTRS, Pašvaldības SIA</t>
  </si>
  <si>
    <t>Jaunliepājas primārās veselības aprūpes centrs, Pašvaldības SIA</t>
  </si>
  <si>
    <t>Kronoss, SIA</t>
  </si>
  <si>
    <t>DOKTORĀTS ELITE, Medicīnas SIA</t>
  </si>
  <si>
    <t>Irlavas Sarkanā Krusta slimnīca, SIA</t>
  </si>
  <si>
    <t>Dr.Čēma endoskopiju privātprakse, SIA</t>
  </si>
  <si>
    <t>Personal GID, SIA</t>
  </si>
  <si>
    <t>Rutas Lūciņas ārsta prakse, SIA</t>
  </si>
  <si>
    <t>Ginekologu prakse, SIA</t>
  </si>
  <si>
    <t>Pārskats par noslēgtiem līgumiem  un veikto  sekundārās ambulatorās veselības aprūpes (SAVA) darba apjomu Kurzemē 2022.gada 12 mēnešos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</si>
</sst>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  <numFmt numFmtId="203" formatCode="#,##0.000000000000"/>
    <numFmt numFmtId="204" formatCode="#,##0.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#,##0.000000000000000000"/>
    <numFmt numFmtId="211" formatCode="#,##0.0000000000000000000"/>
  </numFmts>
  <fonts count="48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 style="thin"/>
      <bottom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/>
      <right style="hair"/>
      <top style="thin"/>
      <bottom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/>
      <bottom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" fillId="3" borderId="0" applyNumberFormat="0" applyBorder="0" applyAlignment="0" applyProtection="0"/>
    <xf numFmtId="0" fontId="28" fillId="4" borderId="0" applyNumberFormat="0" applyBorder="0" applyAlignment="0" applyProtection="0"/>
    <xf numFmtId="0" fontId="2" fillId="5" borderId="0" applyNumberFormat="0" applyBorder="0" applyAlignment="0" applyProtection="0"/>
    <xf numFmtId="0" fontId="28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8" borderId="0" applyNumberFormat="0" applyBorder="0" applyAlignment="0" applyProtection="0"/>
    <xf numFmtId="0" fontId="2" fillId="9" borderId="0" applyNumberFormat="0" applyBorder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9" borderId="0" applyNumberFormat="0" applyBorder="0" applyAlignment="0" applyProtection="0"/>
    <xf numFmtId="0" fontId="28" fillId="21" borderId="0" applyNumberFormat="0" applyBorder="0" applyAlignment="0" applyProtection="0"/>
    <xf numFmtId="0" fontId="2" fillId="15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0" fillId="44" borderId="0" applyNumberFormat="0" applyBorder="0" applyAlignment="0" applyProtection="0"/>
    <xf numFmtId="0" fontId="4" fillId="5" borderId="0" applyNumberFormat="0" applyBorder="0" applyAlignment="0" applyProtection="0"/>
    <xf numFmtId="0" fontId="31" fillId="45" borderId="1" applyNumberFormat="0" applyAlignment="0" applyProtection="0"/>
    <xf numFmtId="0" fontId="5" fillId="46" borderId="2" applyNumberFormat="0" applyAlignment="0" applyProtection="0"/>
    <xf numFmtId="0" fontId="32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8" fillId="7" borderId="0" applyNumberFormat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2" fillId="13" borderId="2" applyNumberFormat="0" applyAlignment="0" applyProtection="0"/>
    <xf numFmtId="0" fontId="40" fillId="0" borderId="11" applyNumberFormat="0" applyFill="0" applyAlignment="0" applyProtection="0"/>
    <xf numFmtId="0" fontId="13" fillId="0" borderId="12" applyNumberFormat="0" applyFill="0" applyAlignment="0" applyProtection="0"/>
    <xf numFmtId="0" fontId="41" fillId="51" borderId="0" applyNumberFormat="0" applyBorder="0" applyAlignment="0" applyProtection="0"/>
    <xf numFmtId="0" fontId="14" fillId="5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3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7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1" fillId="55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56" borderId="19" xfId="0" applyFont="1" applyFill="1" applyBorder="1" applyAlignment="1">
      <alignment horizontal="center" vertical="center"/>
    </xf>
    <xf numFmtId="0" fontId="21" fillId="56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4" fontId="21" fillId="56" borderId="20" xfId="0" applyNumberFormat="1" applyFont="1" applyFill="1" applyBorder="1" applyAlignment="1">
      <alignment horizontal="center" vertical="center" wrapText="1"/>
    </xf>
    <xf numFmtId="4" fontId="21" fillId="56" borderId="21" xfId="0" applyNumberFormat="1" applyFont="1" applyFill="1" applyBorder="1" applyAlignment="1">
      <alignment horizontal="center" vertical="center" wrapText="1"/>
    </xf>
    <xf numFmtId="4" fontId="21" fillId="56" borderId="22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56" borderId="23" xfId="0" applyNumberFormat="1" applyFont="1" applyFill="1" applyBorder="1" applyAlignment="1">
      <alignment horizontal="center" vertical="center" wrapText="1"/>
    </xf>
    <xf numFmtId="4" fontId="21" fillId="56" borderId="24" xfId="0" applyNumberFormat="1" applyFont="1" applyFill="1" applyBorder="1" applyAlignment="1">
      <alignment horizontal="center" vertical="center" wrapText="1"/>
    </xf>
    <xf numFmtId="4" fontId="21" fillId="56" borderId="25" xfId="0" applyNumberFormat="1" applyFont="1" applyFill="1" applyBorder="1" applyAlignment="1">
      <alignment horizontal="center" vertical="center" wrapText="1"/>
    </xf>
    <xf numFmtId="4" fontId="21" fillId="56" borderId="26" xfId="0" applyNumberFormat="1" applyFont="1" applyFill="1" applyBorder="1" applyAlignment="1">
      <alignment horizontal="center" vertical="center" wrapText="1"/>
    </xf>
    <xf numFmtId="4" fontId="21" fillId="56" borderId="27" xfId="0" applyNumberFormat="1" applyFont="1" applyFill="1" applyBorder="1" applyAlignment="1">
      <alignment horizontal="center" vertical="center" wrapText="1"/>
    </xf>
    <xf numFmtId="4" fontId="21" fillId="56" borderId="28" xfId="0" applyNumberFormat="1" applyFont="1" applyFill="1" applyBorder="1" applyAlignment="1">
      <alignment horizontal="center" vertical="center" wrapText="1"/>
    </xf>
    <xf numFmtId="4" fontId="21" fillId="56" borderId="29" xfId="0" applyNumberFormat="1" applyFont="1" applyFill="1" applyBorder="1" applyAlignment="1">
      <alignment horizontal="center" vertical="center" wrapText="1"/>
    </xf>
    <xf numFmtId="4" fontId="21" fillId="56" borderId="30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Border="1" applyAlignment="1">
      <alignment horizontal="center" vertical="center" wrapText="1"/>
    </xf>
    <xf numFmtId="4" fontId="47" fillId="0" borderId="23" xfId="0" applyNumberFormat="1" applyFont="1" applyBorder="1" applyAlignment="1">
      <alignment horizontal="center" vertical="center" wrapText="1"/>
    </xf>
    <xf numFmtId="4" fontId="47" fillId="0" borderId="30" xfId="0" applyNumberFormat="1" applyFont="1" applyBorder="1" applyAlignment="1">
      <alignment horizontal="center" vertical="center" wrapText="1"/>
    </xf>
    <xf numFmtId="4" fontId="47" fillId="0" borderId="28" xfId="0" applyNumberFormat="1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4" fontId="21" fillId="56" borderId="32" xfId="0" applyNumberFormat="1" applyFont="1" applyFill="1" applyBorder="1" applyAlignment="1">
      <alignment horizontal="center" vertical="center" wrapText="1"/>
    </xf>
    <xf numFmtId="4" fontId="21" fillId="56" borderId="33" xfId="0" applyNumberFormat="1" applyFont="1" applyFill="1" applyBorder="1" applyAlignment="1">
      <alignment horizontal="center" vertical="center" wrapText="1"/>
    </xf>
    <xf numFmtId="4" fontId="21" fillId="56" borderId="34" xfId="0" applyNumberFormat="1" applyFont="1" applyFill="1" applyBorder="1" applyAlignment="1">
      <alignment horizontal="center" vertic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56" borderId="35" xfId="0" applyNumberFormat="1" applyFont="1" applyFill="1" applyBorder="1" applyAlignment="1">
      <alignment horizontal="center" vertical="center" wrapText="1"/>
    </xf>
    <xf numFmtId="4" fontId="21" fillId="56" borderId="19" xfId="0" applyNumberFormat="1" applyFont="1" applyFill="1" applyBorder="1" applyAlignment="1">
      <alignment horizontal="center" vertical="center" wrapText="1"/>
    </xf>
    <xf numFmtId="4" fontId="21" fillId="56" borderId="36" xfId="0" applyNumberFormat="1" applyFont="1" applyFill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4" fontId="47" fillId="0" borderId="37" xfId="0" applyNumberFormat="1" applyFont="1" applyBorder="1" applyAlignment="1">
      <alignment horizontal="center" vertical="center" wrapText="1"/>
    </xf>
    <xf numFmtId="4" fontId="47" fillId="0" borderId="38" xfId="0" applyNumberFormat="1" applyFont="1" applyBorder="1" applyAlignment="1">
      <alignment horizontal="center" vertical="center" wrapText="1"/>
    </xf>
    <xf numFmtId="4" fontId="47" fillId="0" borderId="35" xfId="0" applyNumberFormat="1" applyFont="1" applyBorder="1" applyAlignment="1">
      <alignment horizontal="center" vertical="center" wrapText="1"/>
    </xf>
    <xf numFmtId="4" fontId="21" fillId="0" borderId="37" xfId="0" applyNumberFormat="1" applyFont="1" applyBorder="1" applyAlignment="1">
      <alignment horizontal="center" vertical="center" wrapText="1"/>
    </xf>
    <xf numFmtId="4" fontId="21" fillId="0" borderId="38" xfId="0" applyNumberFormat="1" applyFont="1" applyBorder="1" applyAlignment="1">
      <alignment horizontal="center" vertical="center" wrapText="1"/>
    </xf>
    <xf numFmtId="0" fontId="21" fillId="56" borderId="39" xfId="0" applyFont="1" applyFill="1" applyBorder="1" applyAlignment="1">
      <alignment horizontal="center" vertical="center"/>
    </xf>
    <xf numFmtId="0" fontId="21" fillId="56" borderId="39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4" fontId="21" fillId="0" borderId="39" xfId="0" applyNumberFormat="1" applyFont="1" applyFill="1" applyBorder="1" applyAlignment="1">
      <alignment horizontal="center" vertical="center" wrapText="1"/>
    </xf>
    <xf numFmtId="4" fontId="21" fillId="56" borderId="39" xfId="0" applyNumberFormat="1" applyFont="1" applyFill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4" fontId="47" fillId="0" borderId="35" xfId="0" applyNumberFormat="1" applyFont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right" vertical="center" wrapText="1"/>
    </xf>
    <xf numFmtId="3" fontId="21" fillId="56" borderId="19" xfId="0" applyNumberFormat="1" applyFont="1" applyFill="1" applyBorder="1" applyAlignment="1">
      <alignment vertical="top" wrapText="1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right"/>
    </xf>
    <xf numFmtId="4" fontId="21" fillId="56" borderId="19" xfId="0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4" fontId="23" fillId="0" borderId="19" xfId="0" applyNumberFormat="1" applyFont="1" applyBorder="1" applyAlignment="1">
      <alignment/>
    </xf>
    <xf numFmtId="0" fontId="23" fillId="0" borderId="0" xfId="0" applyFont="1" applyAlignment="1">
      <alignment/>
    </xf>
    <xf numFmtId="3" fontId="21" fillId="56" borderId="19" xfId="0" applyNumberFormat="1" applyFont="1" applyFill="1" applyBorder="1" applyAlignment="1">
      <alignment wrapText="1"/>
    </xf>
    <xf numFmtId="0" fontId="25" fillId="0" borderId="19" xfId="0" applyFont="1" applyBorder="1" applyAlignment="1">
      <alignment horizontal="right" vertical="center" wrapText="1"/>
    </xf>
    <xf numFmtId="0" fontId="21" fillId="56" borderId="19" xfId="96" applyFont="1" applyFill="1" applyBorder="1" applyAlignment="1">
      <alignment vertical="top" wrapText="1"/>
      <protection/>
    </xf>
    <xf numFmtId="0" fontId="21" fillId="56" borderId="19" xfId="96" applyNumberFormat="1" applyFont="1" applyFill="1" applyBorder="1">
      <alignment/>
      <protection/>
    </xf>
    <xf numFmtId="4" fontId="21" fillId="56" borderId="19" xfId="96" applyNumberFormat="1" applyFont="1" applyFill="1" applyBorder="1" applyAlignment="1">
      <alignment horizontal="center"/>
      <protection/>
    </xf>
    <xf numFmtId="4" fontId="21" fillId="0" borderId="19" xfId="0" applyNumberFormat="1" applyFont="1" applyBorder="1" applyAlignment="1">
      <alignment/>
    </xf>
    <xf numFmtId="0" fontId="21" fillId="0" borderId="19" xfId="0" applyFont="1" applyBorder="1" applyAlignment="1">
      <alignment vertical="top" wrapText="1"/>
    </xf>
    <xf numFmtId="4" fontId="21" fillId="56" borderId="19" xfId="96" applyNumberFormat="1" applyFont="1" applyFill="1" applyBorder="1" applyAlignment="1">
      <alignment horizontal="right"/>
      <protection/>
    </xf>
    <xf numFmtId="4" fontId="21" fillId="0" borderId="19" xfId="96" applyNumberFormat="1" applyFont="1" applyFill="1" applyBorder="1" applyAlignment="1">
      <alignment horizontal="right"/>
      <protection/>
    </xf>
    <xf numFmtId="0" fontId="21" fillId="0" borderId="19" xfId="0" applyFont="1" applyBorder="1" applyAlignment="1">
      <alignment vertical="top"/>
    </xf>
    <xf numFmtId="0" fontId="21" fillId="0" borderId="19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right" vertical="top" wrapText="1"/>
    </xf>
    <xf numFmtId="4" fontId="21" fillId="0" borderId="19" xfId="0" applyNumberFormat="1" applyFont="1" applyBorder="1" applyAlignment="1">
      <alignment wrapText="1"/>
    </xf>
    <xf numFmtId="4" fontId="21" fillId="0" borderId="19" xfId="0" applyNumberFormat="1" applyFont="1" applyFill="1" applyBorder="1" applyAlignment="1">
      <alignment wrapText="1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56" borderId="19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right" vertical="center" wrapText="1"/>
    </xf>
    <xf numFmtId="4" fontId="21" fillId="0" borderId="19" xfId="0" applyNumberFormat="1" applyFont="1" applyBorder="1" applyAlignment="1">
      <alignment horizontal="right" wrapText="1"/>
    </xf>
    <xf numFmtId="4" fontId="21" fillId="0" borderId="19" xfId="0" applyNumberFormat="1" applyFont="1" applyBorder="1" applyAlignment="1">
      <alignment/>
    </xf>
    <xf numFmtId="0" fontId="26" fillId="55" borderId="0" xfId="0" applyFont="1" applyFill="1" applyAlignment="1">
      <alignment horizontal="center" wrapText="1"/>
    </xf>
    <xf numFmtId="0" fontId="27" fillId="0" borderId="0" xfId="0" applyFont="1" applyAlignment="1">
      <alignment horizontal="center" wrapText="1"/>
    </xf>
    <xf numFmtId="3" fontId="23" fillId="57" borderId="19" xfId="0" applyNumberFormat="1" applyFont="1" applyFill="1" applyBorder="1" applyAlignment="1">
      <alignment wrapText="1"/>
    </xf>
    <xf numFmtId="4" fontId="23" fillId="57" borderId="19" xfId="0" applyNumberFormat="1" applyFont="1" applyFill="1" applyBorder="1" applyAlignment="1">
      <alignment wrapText="1"/>
    </xf>
    <xf numFmtId="0" fontId="23" fillId="57" borderId="19" xfId="0" applyFont="1" applyFill="1" applyBorder="1" applyAlignment="1">
      <alignment horizontal="left" vertical="center" wrapText="1"/>
    </xf>
    <xf numFmtId="4" fontId="23" fillId="57" borderId="19" xfId="0" applyNumberFormat="1" applyFont="1" applyFill="1" applyBorder="1" applyAlignment="1">
      <alignment horizontal="right" wrapText="1"/>
    </xf>
    <xf numFmtId="0" fontId="23" fillId="57" borderId="19" xfId="0" applyFont="1" applyFill="1" applyBorder="1" applyAlignment="1">
      <alignment horizontal="left" vertical="top" wrapText="1"/>
    </xf>
    <xf numFmtId="0" fontId="23" fillId="57" borderId="19" xfId="0" applyFont="1" applyFill="1" applyBorder="1" applyAlignment="1">
      <alignment/>
    </xf>
    <xf numFmtId="4" fontId="23" fillId="57" borderId="19" xfId="0" applyNumberFormat="1" applyFont="1" applyFill="1" applyBorder="1" applyAlignment="1">
      <alignment/>
    </xf>
    <xf numFmtId="4" fontId="23" fillId="0" borderId="39" xfId="0" applyNumberFormat="1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horizontal="center" vertical="center" wrapText="1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7" xfId="106"/>
    <cellStyle name="Normal 9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Percent 2 2 2" xfId="114"/>
    <cellStyle name="Percent 2 3" xfId="115"/>
    <cellStyle name="Percent 4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9"/>
  <sheetViews>
    <sheetView tabSelected="1" zoomScale="80" zoomScaleNormal="80" zoomScalePageLayoutView="0" workbookViewId="0" topLeftCell="A1">
      <pane xSplit="4" ySplit="10" topLeftCell="K11" activePane="bottomRight" state="frozen"/>
      <selection pane="topLeft" activeCell="BT92" sqref="BT92"/>
      <selection pane="topRight" activeCell="BT92" sqref="BT92"/>
      <selection pane="bottomLeft" activeCell="BT92" sqref="BT92"/>
      <selection pane="bottomRight" activeCell="D6" sqref="D6:K6"/>
    </sheetView>
  </sheetViews>
  <sheetFormatPr defaultColWidth="9.140625" defaultRowHeight="12.75"/>
  <cols>
    <col min="1" max="1" width="28.421875" style="1" customWidth="1"/>
    <col min="2" max="3" width="10.57421875" style="1" hidden="1" customWidth="1"/>
    <col min="4" max="4" width="15.00390625" style="2" customWidth="1"/>
    <col min="5" max="5" width="14.421875" style="2" customWidth="1"/>
    <col min="6" max="6" width="14.7109375" style="2" customWidth="1"/>
    <col min="7" max="7" width="15.140625" style="2" customWidth="1"/>
    <col min="8" max="8" width="12.7109375" style="2" customWidth="1"/>
    <col min="9" max="9" width="13.140625" style="2" customWidth="1"/>
    <col min="10" max="10" width="12.7109375" style="2" customWidth="1"/>
    <col min="11" max="11" width="12.140625" style="2" customWidth="1"/>
    <col min="12" max="13" width="13.7109375" style="2" customWidth="1"/>
    <col min="14" max="14" width="12.28125" style="2" customWidth="1"/>
    <col min="15" max="15" width="12.140625" style="2" customWidth="1"/>
    <col min="16" max="17" width="13.140625" style="2" customWidth="1"/>
    <col min="18" max="18" width="13.7109375" style="2" customWidth="1"/>
    <col min="19" max="19" width="10.8515625" style="2" customWidth="1"/>
    <col min="20" max="20" width="13.140625" style="2" customWidth="1"/>
    <col min="21" max="21" width="11.140625" style="2" customWidth="1"/>
    <col min="22" max="23" width="13.00390625" style="2" customWidth="1"/>
    <col min="24" max="24" width="12.57421875" style="2" customWidth="1"/>
    <col min="25" max="31" width="12.00390625" style="2" customWidth="1"/>
    <col min="32" max="32" width="12.7109375" style="2" customWidth="1"/>
    <col min="33" max="35" width="12.00390625" style="2" customWidth="1"/>
    <col min="36" max="36" width="12.8515625" style="2" customWidth="1"/>
    <col min="37" max="37" width="11.28125" style="2" customWidth="1"/>
    <col min="38" max="38" width="12.00390625" style="2" customWidth="1"/>
    <col min="39" max="39" width="9.57421875" style="2" customWidth="1"/>
    <col min="40" max="40" width="12.7109375" style="2" customWidth="1"/>
    <col min="41" max="41" width="12.00390625" style="2" customWidth="1"/>
    <col min="42" max="44" width="13.8515625" style="2" customWidth="1"/>
    <col min="45" max="73" width="14.00390625" style="2" customWidth="1"/>
    <col min="74" max="74" width="14.7109375" style="2" customWidth="1"/>
    <col min="75" max="16384" width="9.140625" style="2" customWidth="1"/>
  </cols>
  <sheetData>
    <row r="1" ht="12.75">
      <c r="R1" s="3"/>
    </row>
    <row r="2" spans="1:18" ht="15.75" customHeight="1">
      <c r="A2" s="84" t="s">
        <v>139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6" spans="1:74" ht="22.5" customHeight="1">
      <c r="A6" s="4" t="s">
        <v>5</v>
      </c>
      <c r="B6" s="4"/>
      <c r="C6" s="5"/>
      <c r="D6" s="6" t="s">
        <v>53</v>
      </c>
      <c r="E6" s="6"/>
      <c r="F6" s="6"/>
      <c r="G6" s="6"/>
      <c r="H6" s="6"/>
      <c r="I6" s="6"/>
      <c r="J6" s="6"/>
      <c r="K6" s="6"/>
      <c r="L6" s="7" t="s">
        <v>54</v>
      </c>
      <c r="M6" s="8"/>
      <c r="N6" s="8"/>
      <c r="O6" s="9"/>
      <c r="P6" s="10" t="s">
        <v>67</v>
      </c>
      <c r="Q6" s="10"/>
      <c r="R6" s="11" t="s">
        <v>86</v>
      </c>
      <c r="S6" s="11"/>
      <c r="T6" s="12" t="s">
        <v>87</v>
      </c>
      <c r="U6" s="13"/>
      <c r="V6" s="14" t="s">
        <v>88</v>
      </c>
      <c r="W6" s="15"/>
      <c r="X6" s="11" t="s">
        <v>89</v>
      </c>
      <c r="Y6" s="11"/>
      <c r="Z6" s="11" t="s">
        <v>90</v>
      </c>
      <c r="AA6" s="11"/>
      <c r="AB6" s="11" t="s">
        <v>91</v>
      </c>
      <c r="AC6" s="11"/>
      <c r="AD6" s="11" t="s">
        <v>92</v>
      </c>
      <c r="AE6" s="11"/>
      <c r="AF6" s="11" t="s">
        <v>93</v>
      </c>
      <c r="AG6" s="11"/>
      <c r="AH6" s="10" t="s">
        <v>94</v>
      </c>
      <c r="AI6" s="10"/>
      <c r="AJ6" s="11" t="s">
        <v>95</v>
      </c>
      <c r="AK6" s="11"/>
      <c r="AL6" s="12" t="s">
        <v>96</v>
      </c>
      <c r="AM6" s="13"/>
      <c r="AN6" s="11" t="s">
        <v>97</v>
      </c>
      <c r="AO6" s="11"/>
      <c r="AP6" s="16" t="s">
        <v>98</v>
      </c>
      <c r="AQ6" s="17"/>
      <c r="AR6" s="17"/>
      <c r="AS6" s="18"/>
      <c r="AT6" s="19" t="s">
        <v>75</v>
      </c>
      <c r="AU6" s="19" t="s">
        <v>101</v>
      </c>
      <c r="AV6" s="19" t="s">
        <v>80</v>
      </c>
      <c r="AW6" s="20" t="s">
        <v>102</v>
      </c>
      <c r="AX6" s="20"/>
      <c r="AY6" s="20" t="s">
        <v>103</v>
      </c>
      <c r="AZ6" s="20"/>
      <c r="BA6" s="20" t="s">
        <v>104</v>
      </c>
      <c r="BB6" s="20"/>
      <c r="BC6" s="14" t="s">
        <v>105</v>
      </c>
      <c r="BD6" s="21"/>
      <c r="BE6" s="19" t="s">
        <v>106</v>
      </c>
      <c r="BF6" s="19"/>
      <c r="BG6" s="22" t="s">
        <v>107</v>
      </c>
      <c r="BH6" s="19" t="s">
        <v>108</v>
      </c>
      <c r="BI6" s="19"/>
      <c r="BJ6" s="23" t="s">
        <v>109</v>
      </c>
      <c r="BK6" s="24"/>
      <c r="BL6" s="25" t="s">
        <v>110</v>
      </c>
      <c r="BM6" s="23" t="s">
        <v>111</v>
      </c>
      <c r="BN6" s="24"/>
      <c r="BO6" s="23" t="s">
        <v>112</v>
      </c>
      <c r="BP6" s="24"/>
      <c r="BQ6" s="26" t="s">
        <v>113</v>
      </c>
      <c r="BR6" s="27"/>
      <c r="BS6" s="26" t="s">
        <v>129</v>
      </c>
      <c r="BT6" s="27"/>
      <c r="BU6" s="28" t="s">
        <v>114</v>
      </c>
      <c r="BV6" s="93" t="s">
        <v>29</v>
      </c>
    </row>
    <row r="7" spans="1:74" ht="58.5" customHeight="1">
      <c r="A7" s="4"/>
      <c r="B7" s="4"/>
      <c r="C7" s="5"/>
      <c r="D7" s="6" t="s">
        <v>6</v>
      </c>
      <c r="E7" s="29" t="s">
        <v>76</v>
      </c>
      <c r="F7" s="29" t="s">
        <v>28</v>
      </c>
      <c r="G7" s="29" t="s">
        <v>3</v>
      </c>
      <c r="H7" s="6" t="s">
        <v>4</v>
      </c>
      <c r="I7" s="6" t="s">
        <v>0</v>
      </c>
      <c r="J7" s="11" t="s">
        <v>71</v>
      </c>
      <c r="K7" s="11"/>
      <c r="L7" s="30"/>
      <c r="M7" s="31"/>
      <c r="N7" s="31"/>
      <c r="O7" s="32"/>
      <c r="P7" s="10"/>
      <c r="Q7" s="10"/>
      <c r="R7" s="11"/>
      <c r="S7" s="11"/>
      <c r="T7" s="33"/>
      <c r="U7" s="34"/>
      <c r="V7" s="30"/>
      <c r="W7" s="3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0"/>
      <c r="AI7" s="10"/>
      <c r="AJ7" s="11"/>
      <c r="AK7" s="11"/>
      <c r="AL7" s="33"/>
      <c r="AM7" s="34"/>
      <c r="AN7" s="11"/>
      <c r="AO7" s="11"/>
      <c r="AP7" s="30" t="s">
        <v>99</v>
      </c>
      <c r="AQ7" s="32"/>
      <c r="AR7" s="30" t="s">
        <v>100</v>
      </c>
      <c r="AS7" s="32"/>
      <c r="AT7" s="35"/>
      <c r="AU7" s="35"/>
      <c r="AV7" s="35"/>
      <c r="AW7" s="36"/>
      <c r="AX7" s="36"/>
      <c r="AY7" s="36"/>
      <c r="AZ7" s="36"/>
      <c r="BA7" s="36"/>
      <c r="BB7" s="36"/>
      <c r="BC7" s="30"/>
      <c r="BD7" s="32"/>
      <c r="BE7" s="37"/>
      <c r="BF7" s="37"/>
      <c r="BG7" s="38"/>
      <c r="BH7" s="37"/>
      <c r="BI7" s="37"/>
      <c r="BJ7" s="39"/>
      <c r="BK7" s="40"/>
      <c r="BL7" s="41"/>
      <c r="BM7" s="39"/>
      <c r="BN7" s="40"/>
      <c r="BO7" s="39"/>
      <c r="BP7" s="40"/>
      <c r="BQ7" s="42"/>
      <c r="BR7" s="43"/>
      <c r="BS7" s="42"/>
      <c r="BT7" s="43"/>
      <c r="BU7" s="28"/>
      <c r="BV7" s="94"/>
    </row>
    <row r="8" spans="1:74" s="76" customFormat="1" ht="126.75" customHeight="1">
      <c r="A8" s="44"/>
      <c r="B8" s="44"/>
      <c r="C8" s="45"/>
      <c r="D8" s="46"/>
      <c r="E8" s="47"/>
      <c r="F8" s="47"/>
      <c r="G8" s="47"/>
      <c r="H8" s="46"/>
      <c r="I8" s="46"/>
      <c r="J8" s="48" t="s">
        <v>2</v>
      </c>
      <c r="K8" s="48" t="s">
        <v>72</v>
      </c>
      <c r="L8" s="48" t="s">
        <v>30</v>
      </c>
      <c r="M8" s="48" t="s">
        <v>84</v>
      </c>
      <c r="N8" s="48" t="s">
        <v>85</v>
      </c>
      <c r="O8" s="48" t="s">
        <v>73</v>
      </c>
      <c r="P8" s="49" t="s">
        <v>28</v>
      </c>
      <c r="Q8" s="49" t="s">
        <v>3</v>
      </c>
      <c r="R8" s="48" t="s">
        <v>30</v>
      </c>
      <c r="S8" s="48" t="s">
        <v>73</v>
      </c>
      <c r="T8" s="48" t="s">
        <v>30</v>
      </c>
      <c r="U8" s="50" t="s">
        <v>73</v>
      </c>
      <c r="V8" s="48" t="s">
        <v>30</v>
      </c>
      <c r="W8" s="48" t="s">
        <v>73</v>
      </c>
      <c r="X8" s="48" t="s">
        <v>30</v>
      </c>
      <c r="Y8" s="48" t="s">
        <v>73</v>
      </c>
      <c r="Z8" s="48" t="s">
        <v>30</v>
      </c>
      <c r="AA8" s="48" t="s">
        <v>73</v>
      </c>
      <c r="AB8" s="48" t="s">
        <v>30</v>
      </c>
      <c r="AC8" s="48" t="s">
        <v>73</v>
      </c>
      <c r="AD8" s="48" t="s">
        <v>30</v>
      </c>
      <c r="AE8" s="48" t="s">
        <v>73</v>
      </c>
      <c r="AF8" s="48" t="s">
        <v>30</v>
      </c>
      <c r="AG8" s="48" t="s">
        <v>73</v>
      </c>
      <c r="AH8" s="48" t="s">
        <v>30</v>
      </c>
      <c r="AI8" s="48" t="s">
        <v>73</v>
      </c>
      <c r="AJ8" s="48" t="s">
        <v>30</v>
      </c>
      <c r="AK8" s="48" t="s">
        <v>73</v>
      </c>
      <c r="AL8" s="48" t="s">
        <v>30</v>
      </c>
      <c r="AM8" s="48" t="s">
        <v>73</v>
      </c>
      <c r="AN8" s="48" t="s">
        <v>30</v>
      </c>
      <c r="AO8" s="48" t="s">
        <v>73</v>
      </c>
      <c r="AP8" s="51" t="s">
        <v>30</v>
      </c>
      <c r="AQ8" s="51" t="s">
        <v>73</v>
      </c>
      <c r="AR8" s="51" t="s">
        <v>30</v>
      </c>
      <c r="AS8" s="51" t="s">
        <v>73</v>
      </c>
      <c r="AT8" s="35" t="s">
        <v>30</v>
      </c>
      <c r="AU8" s="35" t="s">
        <v>30</v>
      </c>
      <c r="AV8" s="35" t="s">
        <v>30</v>
      </c>
      <c r="AW8" s="51" t="s">
        <v>30</v>
      </c>
      <c r="AX8" s="51" t="s">
        <v>73</v>
      </c>
      <c r="AY8" s="51" t="s">
        <v>30</v>
      </c>
      <c r="AZ8" s="51" t="s">
        <v>73</v>
      </c>
      <c r="BA8" s="51" t="s">
        <v>30</v>
      </c>
      <c r="BB8" s="51" t="s">
        <v>73</v>
      </c>
      <c r="BC8" s="51" t="s">
        <v>30</v>
      </c>
      <c r="BD8" s="51" t="s">
        <v>73</v>
      </c>
      <c r="BE8" s="51" t="s">
        <v>30</v>
      </c>
      <c r="BF8" s="51" t="s">
        <v>73</v>
      </c>
      <c r="BG8" s="38" t="s">
        <v>30</v>
      </c>
      <c r="BH8" s="52" t="s">
        <v>30</v>
      </c>
      <c r="BI8" s="52" t="s">
        <v>73</v>
      </c>
      <c r="BJ8" s="52" t="s">
        <v>30</v>
      </c>
      <c r="BK8" s="52" t="s">
        <v>73</v>
      </c>
      <c r="BL8" s="41"/>
      <c r="BM8" s="52" t="s">
        <v>30</v>
      </c>
      <c r="BN8" s="52" t="s">
        <v>73</v>
      </c>
      <c r="BO8" s="52" t="s">
        <v>30</v>
      </c>
      <c r="BP8" s="52" t="s">
        <v>73</v>
      </c>
      <c r="BQ8" s="52" t="s">
        <v>30</v>
      </c>
      <c r="BR8" s="52" t="s">
        <v>73</v>
      </c>
      <c r="BS8" s="52" t="s">
        <v>30</v>
      </c>
      <c r="BT8" s="52" t="s">
        <v>73</v>
      </c>
      <c r="BU8" s="22"/>
      <c r="BV8" s="94"/>
    </row>
    <row r="9" spans="1:74" s="79" customFormat="1" ht="29.25" customHeight="1">
      <c r="A9" s="77">
        <v>1</v>
      </c>
      <c r="B9" s="77"/>
      <c r="C9" s="78"/>
      <c r="D9" s="78">
        <v>2</v>
      </c>
      <c r="E9" s="78">
        <v>3</v>
      </c>
      <c r="F9" s="78">
        <v>4</v>
      </c>
      <c r="G9" s="78">
        <v>5</v>
      </c>
      <c r="H9" s="78">
        <v>6</v>
      </c>
      <c r="I9" s="78">
        <v>7</v>
      </c>
      <c r="J9" s="78">
        <v>8</v>
      </c>
      <c r="K9" s="78">
        <v>9</v>
      </c>
      <c r="L9" s="78">
        <v>10</v>
      </c>
      <c r="M9" s="78">
        <v>11</v>
      </c>
      <c r="N9" s="78">
        <v>12</v>
      </c>
      <c r="O9" s="78">
        <v>13</v>
      </c>
      <c r="P9" s="78">
        <v>14</v>
      </c>
      <c r="Q9" s="78">
        <v>15</v>
      </c>
      <c r="R9" s="78">
        <v>16</v>
      </c>
      <c r="S9" s="78">
        <v>17</v>
      </c>
      <c r="T9" s="78">
        <v>18</v>
      </c>
      <c r="U9" s="78">
        <v>19</v>
      </c>
      <c r="V9" s="78">
        <v>20</v>
      </c>
      <c r="W9" s="78">
        <v>21</v>
      </c>
      <c r="X9" s="78">
        <v>22</v>
      </c>
      <c r="Y9" s="78">
        <v>23</v>
      </c>
      <c r="Z9" s="78">
        <v>24</v>
      </c>
      <c r="AA9" s="78">
        <v>25</v>
      </c>
      <c r="AB9" s="78">
        <v>26</v>
      </c>
      <c r="AC9" s="78">
        <v>27</v>
      </c>
      <c r="AD9" s="78">
        <v>28</v>
      </c>
      <c r="AE9" s="78">
        <v>29</v>
      </c>
      <c r="AF9" s="78">
        <v>30</v>
      </c>
      <c r="AG9" s="78">
        <v>31</v>
      </c>
      <c r="AH9" s="78">
        <v>32</v>
      </c>
      <c r="AI9" s="78">
        <v>33</v>
      </c>
      <c r="AJ9" s="78">
        <v>34</v>
      </c>
      <c r="AK9" s="78">
        <v>35</v>
      </c>
      <c r="AL9" s="78">
        <v>36</v>
      </c>
      <c r="AM9" s="78">
        <v>37</v>
      </c>
      <c r="AN9" s="78">
        <v>38</v>
      </c>
      <c r="AO9" s="78">
        <v>39</v>
      </c>
      <c r="AP9" s="78">
        <v>40</v>
      </c>
      <c r="AQ9" s="78">
        <v>41</v>
      </c>
      <c r="AR9" s="78">
        <v>42</v>
      </c>
      <c r="AS9" s="78">
        <v>43</v>
      </c>
      <c r="AT9" s="78">
        <v>44</v>
      </c>
      <c r="AU9" s="78">
        <v>45</v>
      </c>
      <c r="AV9" s="78">
        <v>46</v>
      </c>
      <c r="AW9" s="78">
        <v>47</v>
      </c>
      <c r="AX9" s="78">
        <v>48</v>
      </c>
      <c r="AY9" s="78">
        <v>49</v>
      </c>
      <c r="AZ9" s="78">
        <v>50</v>
      </c>
      <c r="BA9" s="78">
        <v>51</v>
      </c>
      <c r="BB9" s="78">
        <v>52</v>
      </c>
      <c r="BC9" s="78">
        <v>53</v>
      </c>
      <c r="BD9" s="78">
        <v>54</v>
      </c>
      <c r="BE9" s="78">
        <v>55</v>
      </c>
      <c r="BF9" s="78">
        <v>56</v>
      </c>
      <c r="BG9" s="78">
        <v>57</v>
      </c>
      <c r="BH9" s="78">
        <v>58</v>
      </c>
      <c r="BI9" s="78">
        <v>59</v>
      </c>
      <c r="BJ9" s="78">
        <v>60</v>
      </c>
      <c r="BK9" s="78">
        <v>61</v>
      </c>
      <c r="BL9" s="78">
        <v>62</v>
      </c>
      <c r="BM9" s="78">
        <v>63</v>
      </c>
      <c r="BN9" s="78">
        <v>64</v>
      </c>
      <c r="BO9" s="78">
        <v>65</v>
      </c>
      <c r="BP9" s="78">
        <v>66</v>
      </c>
      <c r="BQ9" s="78">
        <v>67</v>
      </c>
      <c r="BR9" s="78">
        <v>68</v>
      </c>
      <c r="BS9" s="78">
        <v>69</v>
      </c>
      <c r="BT9" s="78">
        <v>70</v>
      </c>
      <c r="BU9" s="78">
        <v>71</v>
      </c>
      <c r="BV9" s="78">
        <v>72</v>
      </c>
    </row>
    <row r="10" spans="1:74" s="79" customFormat="1" ht="29.25" customHeight="1">
      <c r="A10" s="86" t="s">
        <v>1</v>
      </c>
      <c r="B10" s="86"/>
      <c r="C10" s="86"/>
      <c r="D10" s="87">
        <f aca="true" t="shared" si="0" ref="D10:AI10">SUM(D12:D18)</f>
        <v>14530379</v>
      </c>
      <c r="E10" s="87">
        <f t="shared" si="0"/>
        <v>14530379</v>
      </c>
      <c r="F10" s="87">
        <f t="shared" si="0"/>
        <v>14530532.030000001</v>
      </c>
      <c r="G10" s="87">
        <f t="shared" si="0"/>
        <v>14530349.67</v>
      </c>
      <c r="H10" s="87">
        <f t="shared" si="0"/>
        <v>153.03000000020256</v>
      </c>
      <c r="I10" s="87">
        <f t="shared" si="0"/>
        <v>0</v>
      </c>
      <c r="J10" s="87">
        <f t="shared" si="0"/>
        <v>524736</v>
      </c>
      <c r="K10" s="87">
        <f t="shared" si="0"/>
        <v>4</v>
      </c>
      <c r="L10" s="87">
        <f t="shared" si="0"/>
        <v>2126056.92</v>
      </c>
      <c r="M10" s="87">
        <f t="shared" si="0"/>
        <v>126293</v>
      </c>
      <c r="N10" s="87">
        <f t="shared" si="0"/>
        <v>155674</v>
      </c>
      <c r="O10" s="87">
        <f t="shared" si="0"/>
        <v>78663</v>
      </c>
      <c r="P10" s="87">
        <f t="shared" si="0"/>
        <v>0</v>
      </c>
      <c r="Q10" s="87">
        <f t="shared" si="0"/>
        <v>0</v>
      </c>
      <c r="R10" s="87">
        <f t="shared" si="0"/>
        <v>1734770.0100000002</v>
      </c>
      <c r="S10" s="87">
        <f t="shared" si="0"/>
        <v>76132</v>
      </c>
      <c r="T10" s="87">
        <f t="shared" si="0"/>
        <v>0</v>
      </c>
      <c r="U10" s="87">
        <f t="shared" si="0"/>
        <v>0</v>
      </c>
      <c r="V10" s="87">
        <f t="shared" si="0"/>
        <v>1588.02</v>
      </c>
      <c r="W10" s="87">
        <f t="shared" si="0"/>
        <v>168</v>
      </c>
      <c r="X10" s="87">
        <f t="shared" si="0"/>
        <v>518036.85000000003</v>
      </c>
      <c r="Y10" s="87">
        <f t="shared" si="0"/>
        <v>62505</v>
      </c>
      <c r="Z10" s="87">
        <f t="shared" si="0"/>
        <v>48.94</v>
      </c>
      <c r="AA10" s="87">
        <f t="shared" si="0"/>
        <v>0</v>
      </c>
      <c r="AB10" s="87">
        <f t="shared" si="0"/>
        <v>22670.69</v>
      </c>
      <c r="AC10" s="87">
        <f t="shared" si="0"/>
        <v>510</v>
      </c>
      <c r="AD10" s="87">
        <f t="shared" si="0"/>
        <v>0</v>
      </c>
      <c r="AE10" s="87">
        <f t="shared" si="0"/>
        <v>0</v>
      </c>
      <c r="AF10" s="87">
        <f t="shared" si="0"/>
        <v>196177.84</v>
      </c>
      <c r="AG10" s="87">
        <f t="shared" si="0"/>
        <v>2410</v>
      </c>
      <c r="AH10" s="87">
        <f t="shared" si="0"/>
        <v>48122.880000000005</v>
      </c>
      <c r="AI10" s="87">
        <f t="shared" si="0"/>
        <v>227</v>
      </c>
      <c r="AJ10" s="87">
        <f aca="true" t="shared" si="1" ref="AJ10:BV10">SUM(AJ12:AJ18)</f>
        <v>62983.729999999996</v>
      </c>
      <c r="AK10" s="87">
        <f t="shared" si="1"/>
        <v>507</v>
      </c>
      <c r="AL10" s="87">
        <f t="shared" si="1"/>
        <v>0</v>
      </c>
      <c r="AM10" s="87">
        <f t="shared" si="1"/>
        <v>0</v>
      </c>
      <c r="AN10" s="87">
        <f t="shared" si="1"/>
        <v>0</v>
      </c>
      <c r="AO10" s="87">
        <f t="shared" si="1"/>
        <v>0</v>
      </c>
      <c r="AP10" s="87">
        <f t="shared" si="1"/>
        <v>1732.45</v>
      </c>
      <c r="AQ10" s="87">
        <f t="shared" si="1"/>
        <v>28</v>
      </c>
      <c r="AR10" s="87">
        <f t="shared" si="1"/>
        <v>54196.259999999995</v>
      </c>
      <c r="AS10" s="87">
        <f t="shared" si="1"/>
        <v>763</v>
      </c>
      <c r="AT10" s="87">
        <f t="shared" si="1"/>
        <v>265583.26</v>
      </c>
      <c r="AU10" s="87">
        <f t="shared" si="1"/>
        <v>173024.6199999999</v>
      </c>
      <c r="AV10" s="87">
        <f t="shared" si="1"/>
        <v>13339.419999999998</v>
      </c>
      <c r="AW10" s="87">
        <f t="shared" si="1"/>
        <v>565.18</v>
      </c>
      <c r="AX10" s="87">
        <f t="shared" si="1"/>
        <v>4</v>
      </c>
      <c r="AY10" s="87">
        <f t="shared" si="1"/>
        <v>10486.619999999999</v>
      </c>
      <c r="AZ10" s="87">
        <f t="shared" si="1"/>
        <v>0</v>
      </c>
      <c r="BA10" s="87">
        <f t="shared" si="1"/>
        <v>3299.4300000000003</v>
      </c>
      <c r="BB10" s="87">
        <f t="shared" si="1"/>
        <v>0</v>
      </c>
      <c r="BC10" s="87">
        <f t="shared" si="1"/>
        <v>0</v>
      </c>
      <c r="BD10" s="87">
        <f t="shared" si="1"/>
        <v>0</v>
      </c>
      <c r="BE10" s="87">
        <f t="shared" si="1"/>
        <v>805438.1599999999</v>
      </c>
      <c r="BF10" s="87">
        <f t="shared" si="1"/>
        <v>0</v>
      </c>
      <c r="BG10" s="87">
        <f t="shared" si="1"/>
        <v>0</v>
      </c>
      <c r="BH10" s="87">
        <f t="shared" si="1"/>
        <v>0</v>
      </c>
      <c r="BI10" s="87">
        <f t="shared" si="1"/>
        <v>0</v>
      </c>
      <c r="BJ10" s="87">
        <f t="shared" si="1"/>
        <v>14124.240000000002</v>
      </c>
      <c r="BK10" s="87">
        <f t="shared" si="1"/>
        <v>2312</v>
      </c>
      <c r="BL10" s="87">
        <f t="shared" si="1"/>
        <v>2860.56</v>
      </c>
      <c r="BM10" s="87">
        <f t="shared" si="1"/>
        <v>4828.360000000001</v>
      </c>
      <c r="BN10" s="87">
        <f t="shared" si="1"/>
        <v>295</v>
      </c>
      <c r="BO10" s="87">
        <f t="shared" si="1"/>
        <v>11364.360000000002</v>
      </c>
      <c r="BP10" s="87">
        <f t="shared" si="1"/>
        <v>2139</v>
      </c>
      <c r="BQ10" s="87">
        <f t="shared" si="1"/>
        <v>0</v>
      </c>
      <c r="BR10" s="87">
        <f t="shared" si="1"/>
        <v>0</v>
      </c>
      <c r="BS10" s="87">
        <f t="shared" si="1"/>
        <v>0</v>
      </c>
      <c r="BT10" s="87">
        <f t="shared" si="1"/>
        <v>0</v>
      </c>
      <c r="BU10" s="87">
        <f t="shared" si="1"/>
        <v>1028965</v>
      </c>
      <c r="BV10" s="87">
        <f t="shared" si="1"/>
        <v>22382012.47</v>
      </c>
    </row>
    <row r="11" spans="1:74" s="76" customFormat="1" ht="12" customHeight="1">
      <c r="A11" s="53" t="s">
        <v>31</v>
      </c>
      <c r="B11" s="53"/>
      <c r="C11" s="53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55"/>
      <c r="Q11" s="55"/>
      <c r="R11" s="80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</row>
    <row r="12" spans="1:74" s="60" customFormat="1" ht="18.75" customHeight="1">
      <c r="A12" s="54" t="s">
        <v>63</v>
      </c>
      <c r="B12" s="55">
        <v>170010601</v>
      </c>
      <c r="C12" s="55" t="s">
        <v>124</v>
      </c>
      <c r="D12" s="56">
        <v>508410</v>
      </c>
      <c r="E12" s="57">
        <v>508410</v>
      </c>
      <c r="F12" s="57">
        <v>508439.33</v>
      </c>
      <c r="G12" s="57">
        <v>508380.67</v>
      </c>
      <c r="H12" s="56">
        <f>F12-E12</f>
        <v>29.330000000016298</v>
      </c>
      <c r="I12" s="56"/>
      <c r="J12" s="56">
        <v>84154</v>
      </c>
      <c r="K12" s="58">
        <v>0</v>
      </c>
      <c r="L12" s="56">
        <v>615393.72</v>
      </c>
      <c r="M12" s="56">
        <v>21108</v>
      </c>
      <c r="N12" s="56">
        <v>4572</v>
      </c>
      <c r="O12" s="56">
        <v>12828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>
        <v>1899.75</v>
      </c>
      <c r="AZ12" s="56"/>
      <c r="BA12" s="56"/>
      <c r="BB12" s="56"/>
      <c r="BC12" s="56"/>
      <c r="BD12" s="56"/>
      <c r="BE12" s="56">
        <v>68319.37000000002</v>
      </c>
      <c r="BF12" s="56"/>
      <c r="BG12" s="56"/>
      <c r="BH12" s="56"/>
      <c r="BI12" s="56"/>
      <c r="BJ12" s="56">
        <v>433.70000000000005</v>
      </c>
      <c r="BK12" s="56">
        <v>60</v>
      </c>
      <c r="BL12" s="56"/>
      <c r="BM12" s="56">
        <v>264</v>
      </c>
      <c r="BN12" s="56">
        <v>70</v>
      </c>
      <c r="BO12" s="56"/>
      <c r="BP12" s="56"/>
      <c r="BQ12" s="56"/>
      <c r="BR12" s="56"/>
      <c r="BS12" s="56"/>
      <c r="BT12" s="56"/>
      <c r="BU12" s="56">
        <v>0</v>
      </c>
      <c r="BV12" s="59">
        <f>G12+J12+L12+O12+Q12+R12+S12+T12+U12+V12+W12+X12+Y12+Z12+AA12+AB12+AC12+AD12+AE12+AF12+AG12+AH12+AI12+AJ12+AK12+AL12+AM12+AN12+AO12+AP12+AQ12+AR12+AS12+AT12+AU12+AV12+AW12+AX12+AY12+AZ12+BA12+BB12+BC12+BD12+BE12+BF12+BG12+BH12+BI12+BJ12+BK12+BL12+BM12+BN12+BO12+BP12+BQ12+BR12+BU12+BS12+BT12</f>
        <v>1291803.21</v>
      </c>
    </row>
    <row r="13" spans="1:74" s="60" customFormat="1" ht="18.75" customHeight="1">
      <c r="A13" s="54" t="s">
        <v>58</v>
      </c>
      <c r="B13" s="55">
        <v>170020401</v>
      </c>
      <c r="C13" s="55" t="s">
        <v>124</v>
      </c>
      <c r="D13" s="56">
        <v>5079547</v>
      </c>
      <c r="E13" s="57">
        <v>5079547</v>
      </c>
      <c r="F13" s="57">
        <v>5079547</v>
      </c>
      <c r="G13" s="57">
        <v>5079547</v>
      </c>
      <c r="H13" s="56"/>
      <c r="I13" s="56"/>
      <c r="J13" s="56">
        <v>204747</v>
      </c>
      <c r="K13" s="56">
        <v>0</v>
      </c>
      <c r="L13" s="56">
        <v>397067.11</v>
      </c>
      <c r="M13" s="56">
        <v>31309</v>
      </c>
      <c r="N13" s="56">
        <v>47139</v>
      </c>
      <c r="O13" s="56">
        <v>39103</v>
      </c>
      <c r="P13" s="56"/>
      <c r="Q13" s="56"/>
      <c r="R13" s="56">
        <v>762017.9</v>
      </c>
      <c r="S13" s="56">
        <v>37240</v>
      </c>
      <c r="T13" s="56"/>
      <c r="U13" s="56"/>
      <c r="V13" s="56">
        <v>1588.02</v>
      </c>
      <c r="W13" s="56">
        <v>168</v>
      </c>
      <c r="X13" s="56">
        <v>252032.16</v>
      </c>
      <c r="Y13" s="56">
        <v>31448</v>
      </c>
      <c r="Z13" s="56"/>
      <c r="AA13" s="56"/>
      <c r="AB13" s="56">
        <v>19078.82</v>
      </c>
      <c r="AC13" s="56">
        <v>435</v>
      </c>
      <c r="AD13" s="56"/>
      <c r="AE13" s="56"/>
      <c r="AF13" s="56">
        <v>157423.94</v>
      </c>
      <c r="AG13" s="56">
        <v>2086</v>
      </c>
      <c r="AH13" s="56">
        <v>47865.64000000001</v>
      </c>
      <c r="AI13" s="56">
        <v>215</v>
      </c>
      <c r="AJ13" s="56">
        <v>61558.189999999995</v>
      </c>
      <c r="AK13" s="56">
        <v>507</v>
      </c>
      <c r="AL13" s="56"/>
      <c r="AM13" s="56"/>
      <c r="AN13" s="56"/>
      <c r="AO13" s="56"/>
      <c r="AP13" s="56">
        <v>933.83</v>
      </c>
      <c r="AQ13" s="56">
        <v>28</v>
      </c>
      <c r="AR13" s="56">
        <v>45517.53</v>
      </c>
      <c r="AS13" s="56">
        <v>455</v>
      </c>
      <c r="AT13" s="56"/>
      <c r="AU13" s="56">
        <v>2254.7400000000007</v>
      </c>
      <c r="AV13" s="56">
        <v>94.92</v>
      </c>
      <c r="AW13" s="56">
        <v>565.18</v>
      </c>
      <c r="AX13" s="56">
        <v>4</v>
      </c>
      <c r="AY13" s="56"/>
      <c r="AZ13" s="56"/>
      <c r="BA13" s="56">
        <v>1967.2600000000002</v>
      </c>
      <c r="BB13" s="56"/>
      <c r="BC13" s="56"/>
      <c r="BD13" s="56"/>
      <c r="BE13" s="56">
        <v>302068.3399999999</v>
      </c>
      <c r="BF13" s="56"/>
      <c r="BG13" s="56"/>
      <c r="BH13" s="56"/>
      <c r="BI13" s="56"/>
      <c r="BJ13" s="56">
        <v>4714.16</v>
      </c>
      <c r="BK13" s="56">
        <v>944</v>
      </c>
      <c r="BL13" s="56"/>
      <c r="BM13" s="56">
        <v>1364.09</v>
      </c>
      <c r="BN13" s="56">
        <v>151</v>
      </c>
      <c r="BO13" s="56">
        <v>5430.750000000001</v>
      </c>
      <c r="BP13" s="56">
        <v>978</v>
      </c>
      <c r="BQ13" s="56"/>
      <c r="BR13" s="56"/>
      <c r="BS13" s="56"/>
      <c r="BT13" s="56"/>
      <c r="BU13" s="56">
        <v>319352</v>
      </c>
      <c r="BV13" s="59">
        <f aca="true" t="shared" si="2" ref="BV13:BV18">G13+J13+L13+O13+Q13+R13+S13+T13+U13+V13+W13+X13+Y13+Z13+AA13+AB13+AC13+AD13+AE13+AF13+AG13+AH13+AI13+AJ13+AK13+AL13+AM13+AN13+AO13+AP13+AQ13+AR13+AS13+AT13+AU13+AV13+AW13+AX13+AY13+AZ13+BA13+BB13+BC13+BD13+BE13+BF13+BG13+BH13+BI13+BJ13+BK13+BL13+BM13+BN13+BO13+BP13+BQ13+BR13+BU13+BS13+BT13</f>
        <v>7780950.580000001</v>
      </c>
    </row>
    <row r="14" spans="1:74" s="60" customFormat="1" ht="29.25" customHeight="1">
      <c r="A14" s="54" t="s">
        <v>59</v>
      </c>
      <c r="B14" s="55">
        <v>270020302</v>
      </c>
      <c r="C14" s="55" t="s">
        <v>124</v>
      </c>
      <c r="D14" s="56">
        <v>4703364</v>
      </c>
      <c r="E14" s="57">
        <v>4703364</v>
      </c>
      <c r="F14" s="57">
        <v>4703487.7</v>
      </c>
      <c r="G14" s="57">
        <v>4703364</v>
      </c>
      <c r="H14" s="56">
        <f>F14-E14</f>
        <v>123.70000000018626</v>
      </c>
      <c r="I14" s="56"/>
      <c r="J14" s="56">
        <v>128844</v>
      </c>
      <c r="K14" s="56">
        <v>4</v>
      </c>
      <c r="L14" s="56">
        <v>188831.82</v>
      </c>
      <c r="M14" s="56">
        <v>21637</v>
      </c>
      <c r="N14" s="56">
        <v>55302</v>
      </c>
      <c r="O14" s="56"/>
      <c r="P14" s="56"/>
      <c r="Q14" s="56"/>
      <c r="R14" s="56">
        <v>832523.8300000002</v>
      </c>
      <c r="S14" s="56">
        <v>32319</v>
      </c>
      <c r="T14" s="56"/>
      <c r="U14" s="56"/>
      <c r="V14" s="56"/>
      <c r="W14" s="56"/>
      <c r="X14" s="56">
        <v>98108.76999999997</v>
      </c>
      <c r="Y14" s="56">
        <v>10562</v>
      </c>
      <c r="Z14" s="56"/>
      <c r="AA14" s="56"/>
      <c r="AB14" s="56">
        <v>3591.8699999999994</v>
      </c>
      <c r="AC14" s="56">
        <v>75</v>
      </c>
      <c r="AD14" s="56"/>
      <c r="AE14" s="56"/>
      <c r="AF14" s="56">
        <v>11059.1</v>
      </c>
      <c r="AG14" s="56">
        <v>154</v>
      </c>
      <c r="AH14" s="56">
        <v>257.24</v>
      </c>
      <c r="AI14" s="56">
        <v>12</v>
      </c>
      <c r="AJ14" s="56">
        <v>752.51</v>
      </c>
      <c r="AK14" s="56">
        <v>0</v>
      </c>
      <c r="AL14" s="56"/>
      <c r="AM14" s="56"/>
      <c r="AN14" s="56"/>
      <c r="AO14" s="56"/>
      <c r="AP14" s="56">
        <v>125.2</v>
      </c>
      <c r="AQ14" s="56">
        <v>0</v>
      </c>
      <c r="AR14" s="56"/>
      <c r="AS14" s="56"/>
      <c r="AT14" s="56">
        <v>265583.26</v>
      </c>
      <c r="AU14" s="56">
        <v>112252.1499999999</v>
      </c>
      <c r="AV14" s="56"/>
      <c r="AW14" s="56"/>
      <c r="AX14" s="56"/>
      <c r="AY14" s="56">
        <v>8586.869999999999</v>
      </c>
      <c r="AZ14" s="56"/>
      <c r="BA14" s="56">
        <v>373.3600000000001</v>
      </c>
      <c r="BB14" s="56"/>
      <c r="BC14" s="56"/>
      <c r="BD14" s="56"/>
      <c r="BE14" s="56">
        <v>195845.68000000005</v>
      </c>
      <c r="BF14" s="56"/>
      <c r="BG14" s="56"/>
      <c r="BH14" s="56"/>
      <c r="BI14" s="56"/>
      <c r="BJ14" s="56">
        <v>5312.200000000001</v>
      </c>
      <c r="BK14" s="56">
        <v>904</v>
      </c>
      <c r="BL14" s="56">
        <v>2860.56</v>
      </c>
      <c r="BM14" s="56">
        <v>2829.17</v>
      </c>
      <c r="BN14" s="56">
        <v>74</v>
      </c>
      <c r="BO14" s="56">
        <v>3759.620000000001</v>
      </c>
      <c r="BP14" s="56">
        <v>744</v>
      </c>
      <c r="BQ14" s="56"/>
      <c r="BR14" s="56"/>
      <c r="BS14" s="56"/>
      <c r="BT14" s="56"/>
      <c r="BU14" s="56">
        <v>362921</v>
      </c>
      <c r="BV14" s="59">
        <f t="shared" si="2"/>
        <v>6972626.21</v>
      </c>
    </row>
    <row r="15" spans="1:74" s="60" customFormat="1" ht="19.5" customHeight="1">
      <c r="A15" s="54" t="s">
        <v>60</v>
      </c>
      <c r="B15" s="55">
        <v>620200038</v>
      </c>
      <c r="C15" s="55" t="s">
        <v>124</v>
      </c>
      <c r="D15" s="56">
        <v>1246253</v>
      </c>
      <c r="E15" s="57">
        <v>1246253</v>
      </c>
      <c r="F15" s="57">
        <v>1246253</v>
      </c>
      <c r="G15" s="57">
        <v>1246253</v>
      </c>
      <c r="H15" s="56"/>
      <c r="I15" s="56"/>
      <c r="J15" s="56">
        <v>33431</v>
      </c>
      <c r="K15" s="56">
        <v>0</v>
      </c>
      <c r="L15" s="56">
        <v>76230.5</v>
      </c>
      <c r="M15" s="56">
        <v>17413</v>
      </c>
      <c r="N15" s="56">
        <v>28560</v>
      </c>
      <c r="O15" s="56">
        <v>1140</v>
      </c>
      <c r="P15" s="56"/>
      <c r="Q15" s="56"/>
      <c r="R15" s="56">
        <v>140228.27999999997</v>
      </c>
      <c r="S15" s="56">
        <v>6573</v>
      </c>
      <c r="T15" s="56"/>
      <c r="U15" s="56"/>
      <c r="V15" s="56"/>
      <c r="W15" s="56"/>
      <c r="X15" s="56">
        <v>100058.46000000004</v>
      </c>
      <c r="Y15" s="56">
        <v>13647</v>
      </c>
      <c r="Z15" s="56"/>
      <c r="AA15" s="56"/>
      <c r="AB15" s="56"/>
      <c r="AC15" s="56"/>
      <c r="AD15" s="56"/>
      <c r="AE15" s="56"/>
      <c r="AF15" s="56">
        <v>315.18</v>
      </c>
      <c r="AG15" s="56">
        <v>0</v>
      </c>
      <c r="AH15" s="56"/>
      <c r="AI15" s="56"/>
      <c r="AJ15" s="56"/>
      <c r="AK15" s="56"/>
      <c r="AL15" s="56"/>
      <c r="AM15" s="56"/>
      <c r="AN15" s="56"/>
      <c r="AO15" s="56"/>
      <c r="AP15" s="56">
        <v>673.4200000000001</v>
      </c>
      <c r="AQ15" s="56">
        <v>0</v>
      </c>
      <c r="AR15" s="56">
        <v>8678.73</v>
      </c>
      <c r="AS15" s="56">
        <v>308</v>
      </c>
      <c r="AT15" s="56"/>
      <c r="AU15" s="56">
        <v>12836.89</v>
      </c>
      <c r="AV15" s="56">
        <v>6174.320000000001</v>
      </c>
      <c r="AW15" s="56"/>
      <c r="AX15" s="56"/>
      <c r="AY15" s="56"/>
      <c r="AZ15" s="56"/>
      <c r="BA15" s="56">
        <v>705.88</v>
      </c>
      <c r="BB15" s="56"/>
      <c r="BC15" s="56"/>
      <c r="BD15" s="56"/>
      <c r="BE15" s="56">
        <v>65380.74000000004</v>
      </c>
      <c r="BF15" s="56"/>
      <c r="BG15" s="56"/>
      <c r="BH15" s="56"/>
      <c r="BI15" s="56"/>
      <c r="BJ15" s="56">
        <v>485.63</v>
      </c>
      <c r="BK15" s="56">
        <v>60</v>
      </c>
      <c r="BL15" s="56"/>
      <c r="BM15" s="56">
        <v>371.1</v>
      </c>
      <c r="BN15" s="56"/>
      <c r="BO15" s="56"/>
      <c r="BP15" s="56"/>
      <c r="BQ15" s="56"/>
      <c r="BR15" s="56"/>
      <c r="BS15" s="56"/>
      <c r="BT15" s="56"/>
      <c r="BU15" s="56">
        <v>78190</v>
      </c>
      <c r="BV15" s="59">
        <f t="shared" si="2"/>
        <v>1791741.1299999997</v>
      </c>
    </row>
    <row r="16" spans="1:74" ht="12.75">
      <c r="A16" s="61" t="s">
        <v>62</v>
      </c>
      <c r="B16" s="55">
        <v>641600001</v>
      </c>
      <c r="C16" s="55" t="s">
        <v>124</v>
      </c>
      <c r="D16" s="56">
        <v>461067</v>
      </c>
      <c r="E16" s="57">
        <v>461067</v>
      </c>
      <c r="F16" s="57">
        <v>461067</v>
      </c>
      <c r="G16" s="57">
        <v>461067</v>
      </c>
      <c r="H16" s="56"/>
      <c r="I16" s="56"/>
      <c r="J16" s="56">
        <v>10259</v>
      </c>
      <c r="K16" s="56">
        <v>0</v>
      </c>
      <c r="L16" s="56">
        <v>321490.63</v>
      </c>
      <c r="M16" s="56">
        <v>17413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>
        <v>20994.620000000003</v>
      </c>
      <c r="Y16" s="56">
        <v>3512</v>
      </c>
      <c r="Z16" s="56"/>
      <c r="AA16" s="56"/>
      <c r="AB16" s="56"/>
      <c r="AC16" s="56"/>
      <c r="AD16" s="56"/>
      <c r="AE16" s="56"/>
      <c r="AF16" s="56">
        <v>7758.3099999999995</v>
      </c>
      <c r="AG16" s="56">
        <v>33</v>
      </c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>
        <v>517.48</v>
      </c>
      <c r="AV16" s="56"/>
      <c r="AW16" s="56"/>
      <c r="AX16" s="56"/>
      <c r="AY16" s="56"/>
      <c r="AZ16" s="56"/>
      <c r="BA16" s="56"/>
      <c r="BB16" s="56"/>
      <c r="BC16" s="56"/>
      <c r="BD16" s="56"/>
      <c r="BE16" s="56">
        <v>27022.69999999999</v>
      </c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>
        <v>39681</v>
      </c>
      <c r="BV16" s="59">
        <f t="shared" si="2"/>
        <v>892335.74</v>
      </c>
    </row>
    <row r="17" spans="1:74" ht="17.25" customHeight="1">
      <c r="A17" s="61" t="s">
        <v>61</v>
      </c>
      <c r="B17" s="55">
        <v>840200047</v>
      </c>
      <c r="C17" s="55" t="s">
        <v>124</v>
      </c>
      <c r="D17" s="56">
        <v>1039721</v>
      </c>
      <c r="E17" s="57">
        <v>1039721</v>
      </c>
      <c r="F17" s="57">
        <v>1039721</v>
      </c>
      <c r="G17" s="57">
        <v>1039721</v>
      </c>
      <c r="H17" s="56"/>
      <c r="I17" s="56"/>
      <c r="J17" s="56">
        <v>23602</v>
      </c>
      <c r="K17" s="56">
        <v>0</v>
      </c>
      <c r="L17" s="56">
        <v>473357.51000000007</v>
      </c>
      <c r="M17" s="56"/>
      <c r="N17" s="56"/>
      <c r="O17" s="56">
        <v>24940</v>
      </c>
      <c r="P17" s="56"/>
      <c r="Q17" s="56"/>
      <c r="R17" s="56"/>
      <c r="S17" s="56"/>
      <c r="T17" s="56"/>
      <c r="U17" s="56"/>
      <c r="V17" s="56"/>
      <c r="W17" s="56"/>
      <c r="X17" s="56">
        <v>29963.75999999999</v>
      </c>
      <c r="Y17" s="56">
        <v>3260</v>
      </c>
      <c r="Z17" s="56"/>
      <c r="AA17" s="56"/>
      <c r="AB17" s="56"/>
      <c r="AC17" s="56"/>
      <c r="AD17" s="56"/>
      <c r="AE17" s="56"/>
      <c r="AF17" s="56">
        <v>60.879999999999995</v>
      </c>
      <c r="AG17" s="56">
        <v>4</v>
      </c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>
        <v>35158.60999999999</v>
      </c>
      <c r="AV17" s="56"/>
      <c r="AW17" s="56"/>
      <c r="AX17" s="56"/>
      <c r="AY17" s="56"/>
      <c r="AZ17" s="56"/>
      <c r="BA17" s="56">
        <v>13.5</v>
      </c>
      <c r="BB17" s="56"/>
      <c r="BC17" s="56"/>
      <c r="BD17" s="56"/>
      <c r="BE17" s="56">
        <v>74176.23000000001</v>
      </c>
      <c r="BF17" s="56"/>
      <c r="BG17" s="56"/>
      <c r="BH17" s="56"/>
      <c r="BI17" s="56"/>
      <c r="BJ17" s="56">
        <v>532.8599999999999</v>
      </c>
      <c r="BK17" s="56">
        <v>80</v>
      </c>
      <c r="BL17" s="56"/>
      <c r="BM17" s="56"/>
      <c r="BN17" s="56"/>
      <c r="BO17" s="56"/>
      <c r="BP17" s="56"/>
      <c r="BQ17" s="56"/>
      <c r="BR17" s="56"/>
      <c r="BS17" s="56"/>
      <c r="BT17" s="56"/>
      <c r="BU17" s="56">
        <v>89276</v>
      </c>
      <c r="BV17" s="59">
        <f t="shared" si="2"/>
        <v>1794146.35</v>
      </c>
    </row>
    <row r="18" spans="1:74" ht="15.75" customHeight="1">
      <c r="A18" s="61" t="s">
        <v>57</v>
      </c>
      <c r="B18" s="55">
        <v>900200046</v>
      </c>
      <c r="C18" s="55" t="s">
        <v>124</v>
      </c>
      <c r="D18" s="56">
        <v>1492017</v>
      </c>
      <c r="E18" s="57">
        <v>1492017</v>
      </c>
      <c r="F18" s="57">
        <v>1492017</v>
      </c>
      <c r="G18" s="57">
        <v>1492017</v>
      </c>
      <c r="H18" s="56"/>
      <c r="I18" s="56"/>
      <c r="J18" s="56">
        <v>39699</v>
      </c>
      <c r="K18" s="56">
        <v>0</v>
      </c>
      <c r="L18" s="56">
        <v>53685.63</v>
      </c>
      <c r="M18" s="56">
        <v>17413</v>
      </c>
      <c r="N18" s="56">
        <v>20101</v>
      </c>
      <c r="O18" s="56">
        <v>652</v>
      </c>
      <c r="P18" s="56"/>
      <c r="Q18" s="56"/>
      <c r="R18" s="56"/>
      <c r="S18" s="56"/>
      <c r="T18" s="56"/>
      <c r="U18" s="56"/>
      <c r="V18" s="56"/>
      <c r="W18" s="56"/>
      <c r="X18" s="56">
        <v>16879.080000000005</v>
      </c>
      <c r="Y18" s="56">
        <v>76</v>
      </c>
      <c r="Z18" s="56">
        <v>48.94</v>
      </c>
      <c r="AA18" s="56"/>
      <c r="AB18" s="56"/>
      <c r="AC18" s="56"/>
      <c r="AD18" s="56"/>
      <c r="AE18" s="56"/>
      <c r="AF18" s="56">
        <v>19560.429999999997</v>
      </c>
      <c r="AG18" s="56">
        <v>133</v>
      </c>
      <c r="AH18" s="56"/>
      <c r="AI18" s="56"/>
      <c r="AJ18" s="56">
        <v>673.0299999999999</v>
      </c>
      <c r="AK18" s="56">
        <v>0</v>
      </c>
      <c r="AL18" s="56"/>
      <c r="AM18" s="56"/>
      <c r="AN18" s="56"/>
      <c r="AO18" s="56"/>
      <c r="AP18" s="56"/>
      <c r="AQ18" s="56"/>
      <c r="AR18" s="56"/>
      <c r="AS18" s="56"/>
      <c r="AT18" s="56"/>
      <c r="AU18" s="56">
        <v>10004.749999999998</v>
      </c>
      <c r="AV18" s="56">
        <v>7070.179999999997</v>
      </c>
      <c r="AW18" s="56"/>
      <c r="AX18" s="56"/>
      <c r="AY18" s="56"/>
      <c r="AZ18" s="56"/>
      <c r="BA18" s="56">
        <v>239.43</v>
      </c>
      <c r="BB18" s="56"/>
      <c r="BC18" s="56"/>
      <c r="BD18" s="56"/>
      <c r="BE18" s="56">
        <v>72625.09999999998</v>
      </c>
      <c r="BF18" s="56"/>
      <c r="BG18" s="56"/>
      <c r="BH18" s="56"/>
      <c r="BI18" s="56"/>
      <c r="BJ18" s="56">
        <v>2645.6900000000005</v>
      </c>
      <c r="BK18" s="56">
        <v>264</v>
      </c>
      <c r="BL18" s="56"/>
      <c r="BM18" s="56"/>
      <c r="BN18" s="56"/>
      <c r="BO18" s="56">
        <v>2173.9900000000002</v>
      </c>
      <c r="BP18" s="56">
        <v>417</v>
      </c>
      <c r="BQ18" s="56"/>
      <c r="BR18" s="56"/>
      <c r="BS18" s="56"/>
      <c r="BT18" s="56"/>
      <c r="BU18" s="56">
        <v>139545</v>
      </c>
      <c r="BV18" s="59">
        <f t="shared" si="2"/>
        <v>1858409.2499999998</v>
      </c>
    </row>
    <row r="19" spans="1:74" s="60" customFormat="1" ht="32.25" customHeight="1">
      <c r="A19" s="88" t="s">
        <v>55</v>
      </c>
      <c r="B19" s="88"/>
      <c r="C19" s="88"/>
      <c r="D19" s="89">
        <f aca="true" t="shared" si="3" ref="D19:L19">SUM(D21:D32)</f>
        <v>6192274</v>
      </c>
      <c r="E19" s="89">
        <f t="shared" si="3"/>
        <v>6192274</v>
      </c>
      <c r="F19" s="89">
        <f t="shared" si="3"/>
        <v>6192881.94</v>
      </c>
      <c r="G19" s="89">
        <f t="shared" si="3"/>
        <v>6192270.78</v>
      </c>
      <c r="H19" s="89">
        <f t="shared" si="3"/>
        <v>610.7999999999738</v>
      </c>
      <c r="I19" s="89">
        <f t="shared" si="3"/>
        <v>-2.8599999999826196</v>
      </c>
      <c r="J19" s="89">
        <f t="shared" si="3"/>
        <v>224743</v>
      </c>
      <c r="K19" s="89">
        <f t="shared" si="3"/>
        <v>16</v>
      </c>
      <c r="L19" s="89">
        <f t="shared" si="3"/>
        <v>255121.54000000004</v>
      </c>
      <c r="M19" s="89"/>
      <c r="N19" s="89">
        <f aca="true" t="shared" si="4" ref="N19:AS19">SUM(N21:N32)</f>
        <v>0</v>
      </c>
      <c r="O19" s="89">
        <f t="shared" si="4"/>
        <v>13456</v>
      </c>
      <c r="P19" s="89">
        <f t="shared" si="4"/>
        <v>0</v>
      </c>
      <c r="Q19" s="89">
        <f t="shared" si="4"/>
        <v>0</v>
      </c>
      <c r="R19" s="89">
        <f t="shared" si="4"/>
        <v>0</v>
      </c>
      <c r="S19" s="89">
        <f t="shared" si="4"/>
        <v>0</v>
      </c>
      <c r="T19" s="89">
        <f t="shared" si="4"/>
        <v>0</v>
      </c>
      <c r="U19" s="89">
        <f t="shared" si="4"/>
        <v>0</v>
      </c>
      <c r="V19" s="89">
        <f t="shared" si="4"/>
        <v>0</v>
      </c>
      <c r="W19" s="89">
        <f t="shared" si="4"/>
        <v>0</v>
      </c>
      <c r="X19" s="89">
        <f t="shared" si="4"/>
        <v>159136.53999999998</v>
      </c>
      <c r="Y19" s="89">
        <f t="shared" si="4"/>
        <v>21378</v>
      </c>
      <c r="Z19" s="89">
        <f t="shared" si="4"/>
        <v>0</v>
      </c>
      <c r="AA19" s="89">
        <f t="shared" si="4"/>
        <v>0</v>
      </c>
      <c r="AB19" s="89">
        <f t="shared" si="4"/>
        <v>18889.87</v>
      </c>
      <c r="AC19" s="89">
        <f t="shared" si="4"/>
        <v>378</v>
      </c>
      <c r="AD19" s="89">
        <f t="shared" si="4"/>
        <v>0</v>
      </c>
      <c r="AE19" s="89">
        <f t="shared" si="4"/>
        <v>0</v>
      </c>
      <c r="AF19" s="89">
        <f t="shared" si="4"/>
        <v>46873.32</v>
      </c>
      <c r="AG19" s="89">
        <f t="shared" si="4"/>
        <v>948</v>
      </c>
      <c r="AH19" s="89">
        <f t="shared" si="4"/>
        <v>1067.47</v>
      </c>
      <c r="AI19" s="89">
        <f t="shared" si="4"/>
        <v>32</v>
      </c>
      <c r="AJ19" s="89">
        <f t="shared" si="4"/>
        <v>154.14000000000001</v>
      </c>
      <c r="AK19" s="89">
        <f t="shared" si="4"/>
        <v>0</v>
      </c>
      <c r="AL19" s="89">
        <f t="shared" si="4"/>
        <v>0</v>
      </c>
      <c r="AM19" s="89">
        <f t="shared" si="4"/>
        <v>0</v>
      </c>
      <c r="AN19" s="89">
        <f t="shared" si="4"/>
        <v>0</v>
      </c>
      <c r="AO19" s="89">
        <f t="shared" si="4"/>
        <v>0</v>
      </c>
      <c r="AP19" s="89">
        <f t="shared" si="4"/>
        <v>153293.94999999998</v>
      </c>
      <c r="AQ19" s="89">
        <f t="shared" si="4"/>
        <v>108</v>
      </c>
      <c r="AR19" s="89">
        <f t="shared" si="4"/>
        <v>0</v>
      </c>
      <c r="AS19" s="89">
        <f t="shared" si="4"/>
        <v>0</v>
      </c>
      <c r="AT19" s="89">
        <f aca="true" t="shared" si="5" ref="AT19:BU19">SUM(AT21:AT32)</f>
        <v>0</v>
      </c>
      <c r="AU19" s="89">
        <f t="shared" si="5"/>
        <v>184969.82</v>
      </c>
      <c r="AV19" s="89">
        <f t="shared" si="5"/>
        <v>0</v>
      </c>
      <c r="AW19" s="89">
        <f t="shared" si="5"/>
        <v>0</v>
      </c>
      <c r="AX19" s="89">
        <f t="shared" si="5"/>
        <v>0</v>
      </c>
      <c r="AY19" s="89">
        <f t="shared" si="5"/>
        <v>0</v>
      </c>
      <c r="AZ19" s="89">
        <f t="shared" si="5"/>
        <v>0</v>
      </c>
      <c r="BA19" s="89">
        <f t="shared" si="5"/>
        <v>5824.049999999999</v>
      </c>
      <c r="BB19" s="89">
        <f t="shared" si="5"/>
        <v>0</v>
      </c>
      <c r="BC19" s="89">
        <f t="shared" si="5"/>
        <v>5848.38</v>
      </c>
      <c r="BD19" s="89">
        <f t="shared" si="5"/>
        <v>737</v>
      </c>
      <c r="BE19" s="89">
        <f t="shared" si="5"/>
        <v>288179.13000000006</v>
      </c>
      <c r="BF19" s="89">
        <f t="shared" si="5"/>
        <v>0</v>
      </c>
      <c r="BG19" s="89">
        <f t="shared" si="5"/>
        <v>0</v>
      </c>
      <c r="BH19" s="89">
        <f t="shared" si="5"/>
        <v>0</v>
      </c>
      <c r="BI19" s="89">
        <f t="shared" si="5"/>
        <v>0</v>
      </c>
      <c r="BJ19" s="89">
        <f t="shared" si="5"/>
        <v>9429.33</v>
      </c>
      <c r="BK19" s="89">
        <f t="shared" si="5"/>
        <v>1406</v>
      </c>
      <c r="BL19" s="89">
        <f t="shared" si="5"/>
        <v>1321.98</v>
      </c>
      <c r="BM19" s="89">
        <f t="shared" si="5"/>
        <v>0</v>
      </c>
      <c r="BN19" s="89">
        <f t="shared" si="5"/>
        <v>0</v>
      </c>
      <c r="BO19" s="89">
        <f t="shared" si="5"/>
        <v>7877.9800000000005</v>
      </c>
      <c r="BP19" s="89">
        <f t="shared" si="5"/>
        <v>1282</v>
      </c>
      <c r="BQ19" s="89">
        <f t="shared" si="5"/>
        <v>0</v>
      </c>
      <c r="BR19" s="89">
        <f t="shared" si="5"/>
        <v>0</v>
      </c>
      <c r="BS19" s="89">
        <f t="shared" si="5"/>
        <v>10436.96</v>
      </c>
      <c r="BT19" s="89">
        <f t="shared" si="5"/>
        <v>124</v>
      </c>
      <c r="BU19" s="89">
        <f t="shared" si="5"/>
        <v>856583</v>
      </c>
      <c r="BV19" s="89">
        <f>SUM(BV21:BV32)</f>
        <v>8461870.239999998</v>
      </c>
    </row>
    <row r="20" spans="1:74" ht="12.75">
      <c r="A20" s="62" t="s">
        <v>56</v>
      </c>
      <c r="B20" s="62"/>
      <c r="C20" s="62"/>
      <c r="D20" s="81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56"/>
    </row>
    <row r="21" spans="1:74" ht="28.5" customHeight="1">
      <c r="A21" s="63" t="s">
        <v>130</v>
      </c>
      <c r="B21" s="64">
        <v>170024101</v>
      </c>
      <c r="C21" s="64" t="s">
        <v>124</v>
      </c>
      <c r="D21" s="65">
        <v>268246</v>
      </c>
      <c r="E21" s="65">
        <v>268246</v>
      </c>
      <c r="F21" s="65">
        <v>268246</v>
      </c>
      <c r="G21" s="65">
        <v>268246</v>
      </c>
      <c r="H21" s="56"/>
      <c r="I21" s="56"/>
      <c r="J21" s="56">
        <v>7850</v>
      </c>
      <c r="K21" s="56">
        <v>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56"/>
      <c r="W21" s="56"/>
      <c r="X21" s="66">
        <v>4660.12</v>
      </c>
      <c r="Y21" s="66">
        <v>1004</v>
      </c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56"/>
      <c r="AK21" s="56"/>
      <c r="AL21" s="56"/>
      <c r="AM21" s="56"/>
      <c r="AN21" s="56"/>
      <c r="AO21" s="56"/>
      <c r="AP21" s="66"/>
      <c r="AQ21" s="66"/>
      <c r="AR21" s="66"/>
      <c r="AS21" s="66"/>
      <c r="AT21" s="66"/>
      <c r="AU21" s="66">
        <v>8479.079999999998</v>
      </c>
      <c r="AV21" s="66"/>
      <c r="AW21" s="66"/>
      <c r="AX21" s="66"/>
      <c r="AY21" s="66"/>
      <c r="AZ21" s="66"/>
      <c r="BA21" s="66">
        <v>1410.8000000000002</v>
      </c>
      <c r="BB21" s="66"/>
      <c r="BC21" s="66"/>
      <c r="BD21" s="66"/>
      <c r="BE21" s="66">
        <v>20199.389999999996</v>
      </c>
      <c r="BF21" s="66"/>
      <c r="BG21" s="66"/>
      <c r="BH21" s="66"/>
      <c r="BI21" s="66"/>
      <c r="BJ21" s="66">
        <v>197.8</v>
      </c>
      <c r="BK21" s="66">
        <v>28</v>
      </c>
      <c r="BL21" s="66"/>
      <c r="BM21" s="66"/>
      <c r="BN21" s="66"/>
      <c r="BO21" s="66">
        <v>374.91999999999996</v>
      </c>
      <c r="BP21" s="66">
        <v>75</v>
      </c>
      <c r="BQ21" s="66"/>
      <c r="BR21" s="66"/>
      <c r="BS21" s="66"/>
      <c r="BT21" s="66"/>
      <c r="BU21" s="66">
        <v>39499</v>
      </c>
      <c r="BV21" s="59">
        <f aca="true" t="shared" si="6" ref="BV21:BV32">G21+J21+L21+O21+Q21+R21+S21+T21+U21+V21+W21+X21+Y21+Z21+AA21+AB21+AC21+AD21+AE21+AF21+AG21+AH21+AI21+AJ21+AK21+AL21+AM21+AN21+AO21+AP21+AQ21+AR21+AS21+AT21+AU21+AV21+AW21+AX21+AY21+AZ21+BA21+BB21+BC21+BD21+BE21+BF21+BG21+BH21+BI21+BJ21+BK21+BL21+BM21+BN21+BO21+BP21+BQ21+BR21+BU21+BS21+BT21</f>
        <v>352024.11</v>
      </c>
    </row>
    <row r="22" spans="1:74" ht="32.25" customHeight="1">
      <c r="A22" s="67" t="s">
        <v>131</v>
      </c>
      <c r="B22" s="55">
        <v>170024104</v>
      </c>
      <c r="C22" s="55" t="s">
        <v>124</v>
      </c>
      <c r="D22" s="82">
        <v>335865</v>
      </c>
      <c r="E22" s="65">
        <v>335865</v>
      </c>
      <c r="F22" s="82">
        <v>335865</v>
      </c>
      <c r="G22" s="65">
        <v>335865</v>
      </c>
      <c r="H22" s="56"/>
      <c r="I22" s="56"/>
      <c r="J22" s="68">
        <v>20667</v>
      </c>
      <c r="K22" s="69">
        <v>0</v>
      </c>
      <c r="L22" s="82">
        <v>127594.62000000001</v>
      </c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>
        <v>8006.8499999999985</v>
      </c>
      <c r="Y22" s="82">
        <v>796</v>
      </c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>
        <v>42168.659999999996</v>
      </c>
      <c r="BF22" s="82"/>
      <c r="BG22" s="82"/>
      <c r="BH22" s="82"/>
      <c r="BI22" s="82"/>
      <c r="BJ22" s="82">
        <v>1449</v>
      </c>
      <c r="BK22" s="82">
        <v>246</v>
      </c>
      <c r="BL22" s="82"/>
      <c r="BM22" s="82"/>
      <c r="BN22" s="82"/>
      <c r="BO22" s="82">
        <v>1045.58</v>
      </c>
      <c r="BP22" s="82">
        <v>249</v>
      </c>
      <c r="BQ22" s="82"/>
      <c r="BR22" s="82"/>
      <c r="BS22" s="82"/>
      <c r="BT22" s="82"/>
      <c r="BU22" s="82">
        <v>40645</v>
      </c>
      <c r="BV22" s="59">
        <f t="shared" si="6"/>
        <v>578732.71</v>
      </c>
    </row>
    <row r="23" spans="1:74" ht="21.75" customHeight="1">
      <c r="A23" s="67" t="s">
        <v>50</v>
      </c>
      <c r="B23" s="55">
        <v>170065204</v>
      </c>
      <c r="C23" s="55" t="s">
        <v>125</v>
      </c>
      <c r="D23" s="82">
        <v>291222</v>
      </c>
      <c r="E23" s="65">
        <v>291222</v>
      </c>
      <c r="F23" s="82">
        <v>291222</v>
      </c>
      <c r="G23" s="65">
        <v>291222</v>
      </c>
      <c r="H23" s="56"/>
      <c r="I23" s="56"/>
      <c r="J23" s="68">
        <v>7177</v>
      </c>
      <c r="K23" s="69">
        <v>0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>
        <v>110818.93</v>
      </c>
      <c r="AV23" s="82"/>
      <c r="AW23" s="82"/>
      <c r="AX23" s="82"/>
      <c r="AY23" s="82"/>
      <c r="AZ23" s="82"/>
      <c r="BA23" s="82">
        <v>3481.2599999999998</v>
      </c>
      <c r="BB23" s="82"/>
      <c r="BC23" s="82"/>
      <c r="BD23" s="82"/>
      <c r="BE23" s="82">
        <v>28505.37999999999</v>
      </c>
      <c r="BF23" s="82"/>
      <c r="BG23" s="82"/>
      <c r="BH23" s="82"/>
      <c r="BI23" s="82"/>
      <c r="BJ23" s="82"/>
      <c r="BK23" s="82"/>
      <c r="BL23" s="82"/>
      <c r="BM23" s="82"/>
      <c r="BN23" s="82"/>
      <c r="BO23" s="82">
        <v>231.3</v>
      </c>
      <c r="BP23" s="82">
        <v>42</v>
      </c>
      <c r="BQ23" s="82"/>
      <c r="BR23" s="82"/>
      <c r="BS23" s="82"/>
      <c r="BT23" s="82"/>
      <c r="BU23" s="82">
        <v>47962</v>
      </c>
      <c r="BV23" s="59">
        <f t="shared" si="6"/>
        <v>489439.87</v>
      </c>
    </row>
    <row r="24" spans="1:74" ht="28.5" customHeight="1">
      <c r="A24" s="67" t="s">
        <v>8</v>
      </c>
      <c r="B24" s="55">
        <v>270024101</v>
      </c>
      <c r="C24" s="55" t="s">
        <v>124</v>
      </c>
      <c r="D24" s="82">
        <v>1036611</v>
      </c>
      <c r="E24" s="65">
        <v>1036611</v>
      </c>
      <c r="F24" s="82">
        <v>1036626.05</v>
      </c>
      <c r="G24" s="65">
        <v>1036610.72</v>
      </c>
      <c r="H24" s="56">
        <f>F24-E24</f>
        <v>15.050000000046566</v>
      </c>
      <c r="I24" s="56"/>
      <c r="J24" s="68">
        <v>35653</v>
      </c>
      <c r="K24" s="68">
        <v>0</v>
      </c>
      <c r="L24" s="82">
        <v>127526.92000000001</v>
      </c>
      <c r="M24" s="82"/>
      <c r="N24" s="82"/>
      <c r="O24" s="82">
        <v>13456</v>
      </c>
      <c r="P24" s="82"/>
      <c r="Q24" s="82"/>
      <c r="R24" s="82"/>
      <c r="S24" s="82"/>
      <c r="T24" s="82"/>
      <c r="U24" s="82"/>
      <c r="V24" s="82"/>
      <c r="W24" s="82"/>
      <c r="X24" s="82">
        <v>36916.439999999995</v>
      </c>
      <c r="Y24" s="82">
        <v>5866</v>
      </c>
      <c r="Z24" s="82"/>
      <c r="AA24" s="82"/>
      <c r="AB24" s="82">
        <v>8696.25</v>
      </c>
      <c r="AC24" s="82">
        <v>168</v>
      </c>
      <c r="AD24" s="82"/>
      <c r="AE24" s="82"/>
      <c r="AF24" s="82">
        <v>2056.29</v>
      </c>
      <c r="AG24" s="82">
        <v>28</v>
      </c>
      <c r="AH24" s="82"/>
      <c r="AI24" s="82"/>
      <c r="AJ24" s="82">
        <v>154.14000000000001</v>
      </c>
      <c r="AK24" s="82">
        <v>0</v>
      </c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>
        <v>95973.58000000003</v>
      </c>
      <c r="BF24" s="82"/>
      <c r="BG24" s="82"/>
      <c r="BH24" s="82"/>
      <c r="BI24" s="82"/>
      <c r="BJ24" s="82">
        <v>6220.54</v>
      </c>
      <c r="BK24" s="82">
        <v>1052</v>
      </c>
      <c r="BL24" s="82">
        <v>1321.98</v>
      </c>
      <c r="BM24" s="82"/>
      <c r="BN24" s="82"/>
      <c r="BO24" s="82">
        <v>1588.8200000000002</v>
      </c>
      <c r="BP24" s="82">
        <v>154</v>
      </c>
      <c r="BQ24" s="82"/>
      <c r="BR24" s="82"/>
      <c r="BS24" s="82"/>
      <c r="BT24" s="82"/>
      <c r="BU24" s="82">
        <v>130716</v>
      </c>
      <c r="BV24" s="59">
        <f t="shared" si="6"/>
        <v>1504158.68</v>
      </c>
    </row>
    <row r="25" spans="1:74" ht="12.75">
      <c r="A25" s="70" t="s">
        <v>132</v>
      </c>
      <c r="B25" s="55">
        <v>270064101</v>
      </c>
      <c r="C25" s="55" t="s">
        <v>125</v>
      </c>
      <c r="D25" s="82">
        <v>231679</v>
      </c>
      <c r="E25" s="65">
        <v>231679</v>
      </c>
      <c r="F25" s="82">
        <v>231678.64</v>
      </c>
      <c r="G25" s="65">
        <v>231678.63999999998</v>
      </c>
      <c r="H25" s="56"/>
      <c r="I25" s="56">
        <f aca="true" t="shared" si="7" ref="I25:I32">F25-E25</f>
        <v>-0.35999999998603016</v>
      </c>
      <c r="J25" s="68">
        <v>5405</v>
      </c>
      <c r="K25" s="68">
        <v>0</v>
      </c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>
        <v>940.9300000000001</v>
      </c>
      <c r="Y25" s="82">
        <v>96</v>
      </c>
      <c r="Z25" s="82"/>
      <c r="AA25" s="82"/>
      <c r="AB25" s="82"/>
      <c r="AC25" s="82"/>
      <c r="AD25" s="82"/>
      <c r="AE25" s="82"/>
      <c r="AF25" s="82">
        <v>23.78</v>
      </c>
      <c r="AG25" s="82">
        <v>0</v>
      </c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>
        <v>12655.009999999997</v>
      </c>
      <c r="BF25" s="82"/>
      <c r="BG25" s="82"/>
      <c r="BH25" s="82"/>
      <c r="BI25" s="82"/>
      <c r="BJ25" s="82">
        <v>74.12</v>
      </c>
      <c r="BK25" s="82">
        <v>16</v>
      </c>
      <c r="BL25" s="82"/>
      <c r="BM25" s="82"/>
      <c r="BN25" s="82"/>
      <c r="BO25" s="82">
        <v>61.63</v>
      </c>
      <c r="BP25" s="82">
        <v>0</v>
      </c>
      <c r="BQ25" s="82"/>
      <c r="BR25" s="82"/>
      <c r="BS25" s="82"/>
      <c r="BT25" s="82"/>
      <c r="BU25" s="82">
        <v>25108</v>
      </c>
      <c r="BV25" s="59">
        <f t="shared" si="6"/>
        <v>276059.11</v>
      </c>
    </row>
    <row r="26" spans="1:74" ht="12.75">
      <c r="A26" s="67" t="s">
        <v>133</v>
      </c>
      <c r="B26" s="55">
        <v>270065201</v>
      </c>
      <c r="C26" s="55" t="s">
        <v>125</v>
      </c>
      <c r="D26" s="82">
        <v>111932</v>
      </c>
      <c r="E26" s="65">
        <v>111932</v>
      </c>
      <c r="F26" s="82">
        <v>112082.58</v>
      </c>
      <c r="G26" s="65">
        <v>111931.92</v>
      </c>
      <c r="H26" s="56">
        <f>F26-E26</f>
        <v>150.58000000000175</v>
      </c>
      <c r="I26" s="56"/>
      <c r="J26" s="68">
        <v>2328</v>
      </c>
      <c r="K26" s="68">
        <v>16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>
        <v>7566.740000000001</v>
      </c>
      <c r="Y26" s="82">
        <v>1040</v>
      </c>
      <c r="Z26" s="82"/>
      <c r="AA26" s="82"/>
      <c r="AB26" s="82"/>
      <c r="AC26" s="82"/>
      <c r="AD26" s="82"/>
      <c r="AE26" s="82"/>
      <c r="AF26" s="82">
        <v>13.92</v>
      </c>
      <c r="AG26" s="82">
        <v>0</v>
      </c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>
        <v>6060.12</v>
      </c>
      <c r="BF26" s="82"/>
      <c r="BG26" s="82"/>
      <c r="BH26" s="82"/>
      <c r="BI26" s="82"/>
      <c r="BJ26" s="82">
        <v>40.74</v>
      </c>
      <c r="BK26" s="82">
        <v>12</v>
      </c>
      <c r="BL26" s="82"/>
      <c r="BM26" s="82"/>
      <c r="BN26" s="82"/>
      <c r="BO26" s="82"/>
      <c r="BP26" s="82"/>
      <c r="BQ26" s="82"/>
      <c r="BR26" s="82"/>
      <c r="BS26" s="82"/>
      <c r="BT26" s="82"/>
      <c r="BU26" s="82">
        <v>18384</v>
      </c>
      <c r="BV26" s="59">
        <f t="shared" si="6"/>
        <v>147377.44</v>
      </c>
    </row>
    <row r="27" spans="1:74" ht="12.75">
      <c r="A27" s="67" t="s">
        <v>66</v>
      </c>
      <c r="B27" s="55">
        <v>620200058</v>
      </c>
      <c r="C27" s="55" t="s">
        <v>125</v>
      </c>
      <c r="D27" s="82">
        <v>2571869</v>
      </c>
      <c r="E27" s="65">
        <v>2571869</v>
      </c>
      <c r="F27" s="82">
        <v>2572314.17</v>
      </c>
      <c r="G27" s="65">
        <v>2571869</v>
      </c>
      <c r="H27" s="56">
        <f>F27-E27</f>
        <v>445.1699999999255</v>
      </c>
      <c r="I27" s="56"/>
      <c r="J27" s="68">
        <v>105033</v>
      </c>
      <c r="K27" s="68">
        <v>0</v>
      </c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>
        <v>55761.569999999985</v>
      </c>
      <c r="Y27" s="82">
        <v>6927</v>
      </c>
      <c r="Z27" s="82"/>
      <c r="AA27" s="82"/>
      <c r="AB27" s="82">
        <v>5403.15</v>
      </c>
      <c r="AC27" s="82">
        <v>99</v>
      </c>
      <c r="AD27" s="82"/>
      <c r="AE27" s="82"/>
      <c r="AF27" s="82">
        <v>43118.9</v>
      </c>
      <c r="AG27" s="82">
        <v>881</v>
      </c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>
        <v>48846.71</v>
      </c>
      <c r="AV27" s="82"/>
      <c r="AW27" s="82"/>
      <c r="AX27" s="82"/>
      <c r="AY27" s="82"/>
      <c r="AZ27" s="82"/>
      <c r="BA27" s="82">
        <v>27.63</v>
      </c>
      <c r="BB27" s="82"/>
      <c r="BC27" s="82">
        <v>5848.38</v>
      </c>
      <c r="BD27" s="82">
        <v>737</v>
      </c>
      <c r="BE27" s="82">
        <v>28738.800000000017</v>
      </c>
      <c r="BF27" s="82"/>
      <c r="BG27" s="82"/>
      <c r="BH27" s="82"/>
      <c r="BI27" s="82"/>
      <c r="BJ27" s="82"/>
      <c r="BK27" s="82"/>
      <c r="BL27" s="82"/>
      <c r="BM27" s="82"/>
      <c r="BN27" s="82"/>
      <c r="BO27" s="82">
        <v>4297.64</v>
      </c>
      <c r="BP27" s="82">
        <v>739</v>
      </c>
      <c r="BQ27" s="82"/>
      <c r="BR27" s="82"/>
      <c r="BS27" s="82"/>
      <c r="BT27" s="82"/>
      <c r="BU27" s="82">
        <v>480448</v>
      </c>
      <c r="BV27" s="59">
        <f t="shared" si="6"/>
        <v>3358775.7799999993</v>
      </c>
    </row>
    <row r="28" spans="1:74" ht="18" customHeight="1">
      <c r="A28" s="67" t="s">
        <v>42</v>
      </c>
      <c r="B28" s="55">
        <v>621200010</v>
      </c>
      <c r="C28" s="55" t="s">
        <v>124</v>
      </c>
      <c r="D28" s="82">
        <v>2106</v>
      </c>
      <c r="E28" s="65">
        <v>2106</v>
      </c>
      <c r="F28" s="82">
        <v>2105.28</v>
      </c>
      <c r="G28" s="65">
        <v>2105.28</v>
      </c>
      <c r="H28" s="56"/>
      <c r="I28" s="56">
        <f t="shared" si="7"/>
        <v>-0.7199999999997999</v>
      </c>
      <c r="J28" s="68">
        <v>343</v>
      </c>
      <c r="K28" s="68">
        <v>0</v>
      </c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>
        <v>329</v>
      </c>
      <c r="BV28" s="59">
        <f t="shared" si="6"/>
        <v>2777.28</v>
      </c>
    </row>
    <row r="29" spans="1:74" ht="18" customHeight="1">
      <c r="A29" s="67" t="s">
        <v>116</v>
      </c>
      <c r="B29" s="55">
        <v>27000002</v>
      </c>
      <c r="C29" s="55" t="s">
        <v>124</v>
      </c>
      <c r="D29" s="82">
        <v>26072</v>
      </c>
      <c r="E29" s="65">
        <v>26072</v>
      </c>
      <c r="F29" s="82">
        <v>26071.15</v>
      </c>
      <c r="G29" s="65">
        <v>26071.149999999998</v>
      </c>
      <c r="H29" s="56"/>
      <c r="I29" s="56">
        <f t="shared" si="7"/>
        <v>-0.8499999999985448</v>
      </c>
      <c r="J29" s="68">
        <v>659</v>
      </c>
      <c r="K29" s="68">
        <v>0</v>
      </c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>
        <v>2386.1600000000003</v>
      </c>
      <c r="BF29" s="82"/>
      <c r="BG29" s="82"/>
      <c r="BH29" s="82"/>
      <c r="BI29" s="82"/>
      <c r="BJ29" s="82">
        <v>112.62</v>
      </c>
      <c r="BK29" s="82">
        <v>8</v>
      </c>
      <c r="BL29" s="82"/>
      <c r="BM29" s="82"/>
      <c r="BN29" s="82"/>
      <c r="BO29" s="82"/>
      <c r="BP29" s="82"/>
      <c r="BQ29" s="82"/>
      <c r="BR29" s="82"/>
      <c r="BS29" s="82"/>
      <c r="BT29" s="82"/>
      <c r="BU29" s="82">
        <v>2528</v>
      </c>
      <c r="BV29" s="59">
        <f t="shared" si="6"/>
        <v>31764.929999999997</v>
      </c>
    </row>
    <row r="30" spans="1:74" ht="18" customHeight="1">
      <c r="A30" s="67" t="s">
        <v>7</v>
      </c>
      <c r="B30" s="55">
        <v>880200016</v>
      </c>
      <c r="C30" s="55" t="s">
        <v>125</v>
      </c>
      <c r="D30" s="82">
        <v>1222805</v>
      </c>
      <c r="E30" s="65">
        <v>1222805</v>
      </c>
      <c r="F30" s="82">
        <v>1222805</v>
      </c>
      <c r="G30" s="65">
        <v>1222805</v>
      </c>
      <c r="H30" s="56"/>
      <c r="I30" s="56"/>
      <c r="J30" s="68">
        <v>19270</v>
      </c>
      <c r="K30" s="68">
        <v>0</v>
      </c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>
        <v>45283.89</v>
      </c>
      <c r="Y30" s="82">
        <v>5649</v>
      </c>
      <c r="Z30" s="82"/>
      <c r="AA30" s="82"/>
      <c r="AB30" s="82">
        <v>4790.47</v>
      </c>
      <c r="AC30" s="82">
        <v>111</v>
      </c>
      <c r="AD30" s="82"/>
      <c r="AE30" s="82"/>
      <c r="AF30" s="82">
        <v>1660.4299999999998</v>
      </c>
      <c r="AG30" s="82">
        <v>39</v>
      </c>
      <c r="AH30" s="82">
        <v>1067.47</v>
      </c>
      <c r="AI30" s="82">
        <v>32</v>
      </c>
      <c r="AJ30" s="82"/>
      <c r="AK30" s="82"/>
      <c r="AL30" s="82"/>
      <c r="AM30" s="82"/>
      <c r="AN30" s="82"/>
      <c r="AO30" s="82"/>
      <c r="AP30" s="82">
        <v>153293.94999999998</v>
      </c>
      <c r="AQ30" s="82">
        <v>108</v>
      </c>
      <c r="AR30" s="82"/>
      <c r="AS30" s="82"/>
      <c r="AT30" s="82"/>
      <c r="AU30" s="82">
        <v>16825.100000000002</v>
      </c>
      <c r="AV30" s="82"/>
      <c r="AW30" s="82"/>
      <c r="AX30" s="82"/>
      <c r="AY30" s="82"/>
      <c r="AZ30" s="82"/>
      <c r="BA30" s="82">
        <v>904.36</v>
      </c>
      <c r="BB30" s="82"/>
      <c r="BC30" s="82"/>
      <c r="BD30" s="82"/>
      <c r="BE30" s="82">
        <v>43876.75000000002</v>
      </c>
      <c r="BF30" s="82"/>
      <c r="BG30" s="82"/>
      <c r="BH30" s="82"/>
      <c r="BI30" s="82"/>
      <c r="BJ30" s="82">
        <v>1334.5099999999998</v>
      </c>
      <c r="BK30" s="82">
        <v>44</v>
      </c>
      <c r="BL30" s="82"/>
      <c r="BM30" s="82"/>
      <c r="BN30" s="82"/>
      <c r="BO30" s="82">
        <v>278.09000000000003</v>
      </c>
      <c r="BP30" s="82">
        <v>23</v>
      </c>
      <c r="BQ30" s="82"/>
      <c r="BR30" s="82"/>
      <c r="BS30" s="82">
        <v>10436.96</v>
      </c>
      <c r="BT30" s="82">
        <v>124</v>
      </c>
      <c r="BU30" s="82">
        <v>61420</v>
      </c>
      <c r="BV30" s="59">
        <f t="shared" si="6"/>
        <v>1589376.98</v>
      </c>
    </row>
    <row r="31" spans="1:74" ht="30.75" customHeight="1">
      <c r="A31" s="67" t="s">
        <v>27</v>
      </c>
      <c r="B31" s="55">
        <v>885100002</v>
      </c>
      <c r="C31" s="55" t="s">
        <v>124</v>
      </c>
      <c r="D31" s="82">
        <v>1629</v>
      </c>
      <c r="E31" s="65">
        <v>1629</v>
      </c>
      <c r="F31" s="82">
        <v>1628.49</v>
      </c>
      <c r="G31" s="65">
        <v>1628.49</v>
      </c>
      <c r="H31" s="56"/>
      <c r="I31" s="56">
        <f t="shared" si="7"/>
        <v>-0.5099999999999909</v>
      </c>
      <c r="J31" s="68">
        <v>282</v>
      </c>
      <c r="K31" s="68">
        <v>0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>
        <v>178</v>
      </c>
      <c r="BV31" s="59">
        <f t="shared" si="6"/>
        <v>2088.49</v>
      </c>
    </row>
    <row r="32" spans="1:74" ht="18" customHeight="1">
      <c r="A32" s="71" t="s">
        <v>134</v>
      </c>
      <c r="B32" s="55">
        <v>900200075</v>
      </c>
      <c r="C32" s="55" t="s">
        <v>124</v>
      </c>
      <c r="D32" s="82">
        <v>92238</v>
      </c>
      <c r="E32" s="65">
        <v>92238</v>
      </c>
      <c r="F32" s="82">
        <v>92237.58</v>
      </c>
      <c r="G32" s="65">
        <v>92237.58</v>
      </c>
      <c r="H32" s="56"/>
      <c r="I32" s="56">
        <f t="shared" si="7"/>
        <v>-0.41999999999825377</v>
      </c>
      <c r="J32" s="68">
        <v>20076</v>
      </c>
      <c r="K32" s="68">
        <v>0</v>
      </c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>
        <v>7615.280000000002</v>
      </c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>
        <v>9366</v>
      </c>
      <c r="BV32" s="59">
        <f t="shared" si="6"/>
        <v>129294.86</v>
      </c>
    </row>
    <row r="33" spans="1:74" ht="25.5" customHeight="1">
      <c r="A33" s="90" t="s">
        <v>115</v>
      </c>
      <c r="B33" s="88"/>
      <c r="C33" s="88"/>
      <c r="D33" s="87">
        <f aca="true" t="shared" si="8" ref="D33:L33">SUM(D35:D97)</f>
        <v>1615258</v>
      </c>
      <c r="E33" s="87">
        <f t="shared" si="8"/>
        <v>1615258</v>
      </c>
      <c r="F33" s="87">
        <f t="shared" si="8"/>
        <v>1614717.3799999994</v>
      </c>
      <c r="G33" s="87">
        <f t="shared" si="8"/>
        <v>1614678.6399999997</v>
      </c>
      <c r="H33" s="87">
        <f t="shared" si="8"/>
        <v>24.67000000000644</v>
      </c>
      <c r="I33" s="87">
        <f t="shared" si="8"/>
        <v>-565.2900000000027</v>
      </c>
      <c r="J33" s="87">
        <f t="shared" si="8"/>
        <v>64035</v>
      </c>
      <c r="K33" s="87">
        <f t="shared" si="8"/>
        <v>0</v>
      </c>
      <c r="L33" s="87">
        <f t="shared" si="8"/>
        <v>826083.2</v>
      </c>
      <c r="M33" s="87"/>
      <c r="N33" s="87">
        <f aca="true" t="shared" si="9" ref="N33:AG33">SUM(N35:N97)</f>
        <v>0</v>
      </c>
      <c r="O33" s="87">
        <f t="shared" si="9"/>
        <v>105016</v>
      </c>
      <c r="P33" s="87">
        <f t="shared" si="9"/>
        <v>0</v>
      </c>
      <c r="Q33" s="87">
        <f t="shared" si="9"/>
        <v>0</v>
      </c>
      <c r="R33" s="87">
        <f t="shared" si="9"/>
        <v>0</v>
      </c>
      <c r="S33" s="87">
        <f t="shared" si="9"/>
        <v>0</v>
      </c>
      <c r="T33" s="87">
        <f t="shared" si="9"/>
        <v>0</v>
      </c>
      <c r="U33" s="87">
        <f t="shared" si="9"/>
        <v>0</v>
      </c>
      <c r="V33" s="87">
        <f t="shared" si="9"/>
        <v>0</v>
      </c>
      <c r="W33" s="87">
        <f t="shared" si="9"/>
        <v>0</v>
      </c>
      <c r="X33" s="87">
        <f t="shared" si="9"/>
        <v>640397.4399999998</v>
      </c>
      <c r="Y33" s="87">
        <f t="shared" si="9"/>
        <v>94480</v>
      </c>
      <c r="Z33" s="87">
        <f t="shared" si="9"/>
        <v>0</v>
      </c>
      <c r="AA33" s="87">
        <f t="shared" si="9"/>
        <v>0</v>
      </c>
      <c r="AB33" s="87">
        <f t="shared" si="9"/>
        <v>0</v>
      </c>
      <c r="AC33" s="87">
        <f t="shared" si="9"/>
        <v>0</v>
      </c>
      <c r="AD33" s="87">
        <f t="shared" si="9"/>
        <v>0</v>
      </c>
      <c r="AE33" s="87">
        <f t="shared" si="9"/>
        <v>0</v>
      </c>
      <c r="AF33" s="87">
        <f t="shared" si="9"/>
        <v>158.38</v>
      </c>
      <c r="AG33" s="87">
        <f t="shared" si="9"/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f aca="true" t="shared" si="10" ref="AL33:AS33">SUM(AL35:AL97)</f>
        <v>0</v>
      </c>
      <c r="AM33" s="87">
        <f t="shared" si="10"/>
        <v>0</v>
      </c>
      <c r="AN33" s="87">
        <f t="shared" si="10"/>
        <v>0</v>
      </c>
      <c r="AO33" s="87">
        <f t="shared" si="10"/>
        <v>0</v>
      </c>
      <c r="AP33" s="87">
        <f t="shared" si="10"/>
        <v>0</v>
      </c>
      <c r="AQ33" s="87">
        <f t="shared" si="10"/>
        <v>0</v>
      </c>
      <c r="AR33" s="87">
        <f t="shared" si="10"/>
        <v>0</v>
      </c>
      <c r="AS33" s="87">
        <f t="shared" si="10"/>
        <v>0</v>
      </c>
      <c r="AT33" s="87">
        <f aca="true" t="shared" si="11" ref="AT33:BV33">SUM(AT35:AT97)</f>
        <v>0</v>
      </c>
      <c r="AU33" s="87">
        <f t="shared" si="11"/>
        <v>0</v>
      </c>
      <c r="AV33" s="87">
        <f t="shared" si="11"/>
        <v>0</v>
      </c>
      <c r="AW33" s="87">
        <f t="shared" si="11"/>
        <v>0</v>
      </c>
      <c r="AX33" s="87">
        <f t="shared" si="11"/>
        <v>0</v>
      </c>
      <c r="AY33" s="87">
        <f t="shared" si="11"/>
        <v>45385.98</v>
      </c>
      <c r="AZ33" s="87">
        <f t="shared" si="11"/>
        <v>0</v>
      </c>
      <c r="BA33" s="87">
        <f t="shared" si="11"/>
        <v>0</v>
      </c>
      <c r="BB33" s="87">
        <f t="shared" si="11"/>
        <v>0</v>
      </c>
      <c r="BC33" s="87">
        <f t="shared" si="11"/>
        <v>0</v>
      </c>
      <c r="BD33" s="87">
        <f t="shared" si="11"/>
        <v>0</v>
      </c>
      <c r="BE33" s="87">
        <f t="shared" si="11"/>
        <v>222765.91999999995</v>
      </c>
      <c r="BF33" s="87">
        <f t="shared" si="11"/>
        <v>0</v>
      </c>
      <c r="BG33" s="87">
        <f t="shared" si="11"/>
        <v>0</v>
      </c>
      <c r="BH33" s="87">
        <f t="shared" si="11"/>
        <v>0</v>
      </c>
      <c r="BI33" s="87">
        <f t="shared" si="11"/>
        <v>0</v>
      </c>
      <c r="BJ33" s="87">
        <f t="shared" si="11"/>
        <v>5819.57</v>
      </c>
      <c r="BK33" s="87">
        <f t="shared" si="11"/>
        <v>1004</v>
      </c>
      <c r="BL33" s="87">
        <f t="shared" si="11"/>
        <v>0</v>
      </c>
      <c r="BM33" s="87">
        <f t="shared" si="11"/>
        <v>0</v>
      </c>
      <c r="BN33" s="87">
        <f t="shared" si="11"/>
        <v>0</v>
      </c>
      <c r="BO33" s="87">
        <f t="shared" si="11"/>
        <v>1203.7</v>
      </c>
      <c r="BP33" s="87">
        <f t="shared" si="11"/>
        <v>136</v>
      </c>
      <c r="BQ33" s="87">
        <f t="shared" si="11"/>
        <v>0</v>
      </c>
      <c r="BR33" s="87">
        <f t="shared" si="11"/>
        <v>0</v>
      </c>
      <c r="BS33" s="87">
        <f t="shared" si="11"/>
        <v>0</v>
      </c>
      <c r="BT33" s="87">
        <f t="shared" si="11"/>
        <v>0</v>
      </c>
      <c r="BU33" s="87">
        <f>SUM(BU35:BU97)</f>
        <v>157476</v>
      </c>
      <c r="BV33" s="87">
        <f t="shared" si="11"/>
        <v>3778639.8299999996</v>
      </c>
    </row>
    <row r="34" spans="1:74" ht="12.75">
      <c r="A34" s="72" t="s">
        <v>56</v>
      </c>
      <c r="B34" s="62"/>
      <c r="C34" s="62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83"/>
    </row>
    <row r="35" spans="1:74" ht="12.75">
      <c r="A35" s="63" t="s">
        <v>21</v>
      </c>
      <c r="B35" s="64">
        <v>170000005</v>
      </c>
      <c r="C35" s="64" t="s">
        <v>125</v>
      </c>
      <c r="D35" s="68">
        <v>51787</v>
      </c>
      <c r="E35" s="68">
        <v>51787</v>
      </c>
      <c r="F35" s="68">
        <v>51699.42</v>
      </c>
      <c r="G35" s="68">
        <v>51699.42</v>
      </c>
      <c r="H35" s="56"/>
      <c r="I35" s="56">
        <f>F35-E35</f>
        <v>-87.58000000000175</v>
      </c>
      <c r="J35" s="73">
        <v>860</v>
      </c>
      <c r="K35" s="73">
        <v>0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>
        <v>3058.180000000001</v>
      </c>
      <c r="BF35" s="73"/>
      <c r="BG35" s="73"/>
      <c r="BH35" s="73"/>
      <c r="BI35" s="73"/>
      <c r="BJ35" s="73">
        <v>286.18</v>
      </c>
      <c r="BK35" s="73">
        <v>32</v>
      </c>
      <c r="BL35" s="73"/>
      <c r="BM35" s="73"/>
      <c r="BN35" s="73"/>
      <c r="BO35" s="73"/>
      <c r="BP35" s="73"/>
      <c r="BQ35" s="73"/>
      <c r="BR35" s="73"/>
      <c r="BS35" s="73"/>
      <c r="BT35" s="73"/>
      <c r="BU35" s="73">
        <v>5908</v>
      </c>
      <c r="BV35" s="59">
        <f aca="true" t="shared" si="12" ref="BV35:BV97">G35+J35+L35+O35+Q35+R35+S35+T35+U35+V35+W35+X35+Y35+Z35+AA35+AB35+AC35+AD35+AE35+AF35+AG35+AH35+AI35+AJ35+AK35+AL35+AM35+AN35+AO35+AP35+AQ35+AR35+AS35+AT35+AU35+AV35+AW35+AX35+AY35+AZ35+BA35+BB35+BC35+BD35+BE35+BF35+BG35+BH35+BI35+BJ35+BK35+BL35+BM35+BN35+BO35+BP35+BQ35+BR35+BU35+BS35+BT35</f>
        <v>61843.78</v>
      </c>
    </row>
    <row r="36" spans="1:74" ht="25.5">
      <c r="A36" s="63" t="s">
        <v>18</v>
      </c>
      <c r="B36" s="64">
        <v>170000007</v>
      </c>
      <c r="C36" s="64" t="s">
        <v>125</v>
      </c>
      <c r="D36" s="68">
        <v>32814</v>
      </c>
      <c r="E36" s="68">
        <v>32814</v>
      </c>
      <c r="F36" s="68">
        <v>32813.93</v>
      </c>
      <c r="G36" s="68">
        <v>32813.93</v>
      </c>
      <c r="H36" s="56"/>
      <c r="I36" s="56">
        <f>F36-E36</f>
        <v>-0.06999999999970896</v>
      </c>
      <c r="J36" s="73">
        <v>656</v>
      </c>
      <c r="K36" s="73">
        <v>0</v>
      </c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>
        <v>1938.3999999999999</v>
      </c>
      <c r="BF36" s="73"/>
      <c r="BG36" s="73"/>
      <c r="BH36" s="73"/>
      <c r="BI36" s="73"/>
      <c r="BJ36" s="73">
        <v>64.94</v>
      </c>
      <c r="BK36" s="73">
        <v>0</v>
      </c>
      <c r="BL36" s="73"/>
      <c r="BM36" s="73"/>
      <c r="BN36" s="73"/>
      <c r="BO36" s="73"/>
      <c r="BP36" s="73"/>
      <c r="BQ36" s="73"/>
      <c r="BR36" s="73"/>
      <c r="BS36" s="73"/>
      <c r="BT36" s="73"/>
      <c r="BU36" s="73">
        <v>3800</v>
      </c>
      <c r="BV36" s="59">
        <f t="shared" si="12"/>
        <v>39273.270000000004</v>
      </c>
    </row>
    <row r="37" spans="1:74" ht="25.5">
      <c r="A37" s="63" t="s">
        <v>36</v>
      </c>
      <c r="B37" s="64">
        <v>170000010</v>
      </c>
      <c r="C37" s="64" t="s">
        <v>125</v>
      </c>
      <c r="D37" s="68"/>
      <c r="E37" s="68"/>
      <c r="F37" s="68"/>
      <c r="G37" s="68"/>
      <c r="H37" s="56"/>
      <c r="I37" s="56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>
        <v>78887.07</v>
      </c>
      <c r="Y37" s="73">
        <v>10672</v>
      </c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>
        <v>5200.380000000003</v>
      </c>
      <c r="BF37" s="73"/>
      <c r="BG37" s="73"/>
      <c r="BH37" s="73"/>
      <c r="BI37" s="73"/>
      <c r="BJ37" s="73">
        <v>29.21</v>
      </c>
      <c r="BK37" s="73">
        <v>4</v>
      </c>
      <c r="BL37" s="73"/>
      <c r="BM37" s="73"/>
      <c r="BN37" s="73"/>
      <c r="BO37" s="73">
        <v>352.40999999999997</v>
      </c>
      <c r="BP37" s="73">
        <v>44</v>
      </c>
      <c r="BQ37" s="73"/>
      <c r="BR37" s="73"/>
      <c r="BS37" s="73"/>
      <c r="BT37" s="73"/>
      <c r="BU37" s="73"/>
      <c r="BV37" s="59">
        <f t="shared" si="12"/>
        <v>95189.07000000002</v>
      </c>
    </row>
    <row r="38" spans="1:74" ht="12.75">
      <c r="A38" s="63" t="s">
        <v>17</v>
      </c>
      <c r="B38" s="64">
        <v>170000020</v>
      </c>
      <c r="C38" s="64" t="s">
        <v>125</v>
      </c>
      <c r="D38" s="68">
        <v>63188</v>
      </c>
      <c r="E38" s="68">
        <v>63188</v>
      </c>
      <c r="F38" s="68">
        <v>63187.86</v>
      </c>
      <c r="G38" s="68">
        <v>63187.86</v>
      </c>
      <c r="H38" s="56"/>
      <c r="I38" s="56">
        <f>F38-E38</f>
        <v>-0.13999999999941792</v>
      </c>
      <c r="J38" s="73">
        <v>8012</v>
      </c>
      <c r="K38" s="73">
        <v>0</v>
      </c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>
        <v>7283.0599999999995</v>
      </c>
      <c r="Y38" s="73">
        <v>1732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>
        <v>4741.9800000000005</v>
      </c>
      <c r="BF38" s="73"/>
      <c r="BG38" s="73"/>
      <c r="BH38" s="73"/>
      <c r="BI38" s="73"/>
      <c r="BJ38" s="73">
        <v>743.52</v>
      </c>
      <c r="BK38" s="73">
        <v>84</v>
      </c>
      <c r="BL38" s="73"/>
      <c r="BM38" s="73"/>
      <c r="BN38" s="73"/>
      <c r="BO38" s="73"/>
      <c r="BP38" s="73"/>
      <c r="BQ38" s="73"/>
      <c r="BR38" s="73"/>
      <c r="BS38" s="73"/>
      <c r="BT38" s="73"/>
      <c r="BU38" s="73">
        <v>44</v>
      </c>
      <c r="BV38" s="59">
        <f t="shared" si="12"/>
        <v>85828.42</v>
      </c>
    </row>
    <row r="39" spans="1:74" ht="25.5">
      <c r="A39" s="63" t="s">
        <v>49</v>
      </c>
      <c r="B39" s="64">
        <v>170000026</v>
      </c>
      <c r="C39" s="64" t="s">
        <v>125</v>
      </c>
      <c r="D39" s="68"/>
      <c r="E39" s="68"/>
      <c r="F39" s="68"/>
      <c r="G39" s="68"/>
      <c r="H39" s="56"/>
      <c r="I39" s="56"/>
      <c r="J39" s="73"/>
      <c r="K39" s="74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59">
        <f t="shared" si="12"/>
        <v>0</v>
      </c>
    </row>
    <row r="40" spans="1:74" ht="25.5">
      <c r="A40" s="63" t="s">
        <v>41</v>
      </c>
      <c r="B40" s="64">
        <v>170000027</v>
      </c>
      <c r="C40" s="64" t="s">
        <v>125</v>
      </c>
      <c r="D40" s="68"/>
      <c r="E40" s="68"/>
      <c r="F40" s="68"/>
      <c r="G40" s="68"/>
      <c r="H40" s="56"/>
      <c r="I40" s="56"/>
      <c r="J40" s="73"/>
      <c r="K40" s="74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>
        <v>7776.5599999999995</v>
      </c>
      <c r="Y40" s="73">
        <v>1056</v>
      </c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59">
        <f t="shared" si="12"/>
        <v>8832.56</v>
      </c>
    </row>
    <row r="41" spans="1:74" ht="23.25" customHeight="1">
      <c r="A41" s="63" t="s">
        <v>38</v>
      </c>
      <c r="B41" s="64">
        <v>170000043</v>
      </c>
      <c r="C41" s="64" t="s">
        <v>125</v>
      </c>
      <c r="D41" s="68"/>
      <c r="E41" s="68"/>
      <c r="F41" s="68"/>
      <c r="G41" s="68"/>
      <c r="H41" s="56"/>
      <c r="I41" s="56"/>
      <c r="J41" s="73"/>
      <c r="K41" s="74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>
        <v>19265.639999999996</v>
      </c>
      <c r="Y41" s="73">
        <v>2812</v>
      </c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>
        <v>1285.1599999999996</v>
      </c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59">
        <f t="shared" si="12"/>
        <v>23362.799999999996</v>
      </c>
    </row>
    <row r="42" spans="1:74" ht="27" customHeight="1">
      <c r="A42" s="63" t="s">
        <v>39</v>
      </c>
      <c r="B42" s="64">
        <v>170000089</v>
      </c>
      <c r="C42" s="64" t="s">
        <v>125</v>
      </c>
      <c r="D42" s="68"/>
      <c r="E42" s="68"/>
      <c r="F42" s="68"/>
      <c r="G42" s="68"/>
      <c r="H42" s="56"/>
      <c r="I42" s="56"/>
      <c r="J42" s="73"/>
      <c r="K42" s="74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>
        <v>78086.18000000001</v>
      </c>
      <c r="Y42" s="73">
        <v>11084</v>
      </c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>
        <v>5337.22</v>
      </c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59">
        <f t="shared" si="12"/>
        <v>94507.40000000001</v>
      </c>
    </row>
    <row r="43" spans="1:74" ht="25.5">
      <c r="A43" s="63" t="s">
        <v>14</v>
      </c>
      <c r="B43" s="64">
        <v>170000162</v>
      </c>
      <c r="C43" s="64" t="s">
        <v>125</v>
      </c>
      <c r="D43" s="68">
        <v>61180</v>
      </c>
      <c r="E43" s="68">
        <v>61180</v>
      </c>
      <c r="F43" s="68">
        <v>61179.67</v>
      </c>
      <c r="G43" s="68">
        <v>61179.67</v>
      </c>
      <c r="H43" s="56"/>
      <c r="I43" s="56">
        <f>F43-E43</f>
        <v>-0.33000000000174623</v>
      </c>
      <c r="J43" s="73">
        <v>3116</v>
      </c>
      <c r="K43" s="74">
        <v>0</v>
      </c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>
        <v>3832.9999999999995</v>
      </c>
      <c r="BF43" s="73"/>
      <c r="BG43" s="73"/>
      <c r="BH43" s="73"/>
      <c r="BI43" s="73"/>
      <c r="BJ43" s="73">
        <v>207.34</v>
      </c>
      <c r="BK43" s="73">
        <v>24</v>
      </c>
      <c r="BL43" s="73"/>
      <c r="BM43" s="73"/>
      <c r="BN43" s="73"/>
      <c r="BO43" s="73"/>
      <c r="BP43" s="73"/>
      <c r="BQ43" s="73"/>
      <c r="BR43" s="73"/>
      <c r="BS43" s="73"/>
      <c r="BT43" s="73"/>
      <c r="BU43" s="73">
        <v>3510</v>
      </c>
      <c r="BV43" s="59">
        <f t="shared" si="12"/>
        <v>71870.01</v>
      </c>
    </row>
    <row r="44" spans="1:74" ht="12.75">
      <c r="A44" s="63" t="s">
        <v>77</v>
      </c>
      <c r="B44" s="64">
        <v>170000195</v>
      </c>
      <c r="C44" s="64" t="s">
        <v>125</v>
      </c>
      <c r="D44" s="68"/>
      <c r="E44" s="68"/>
      <c r="F44" s="68"/>
      <c r="G44" s="68"/>
      <c r="H44" s="56"/>
      <c r="I44" s="56"/>
      <c r="J44" s="73"/>
      <c r="K44" s="74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>
        <v>1671.78</v>
      </c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59">
        <f t="shared" si="12"/>
        <v>1671.78</v>
      </c>
    </row>
    <row r="45" spans="1:74" ht="12.75">
      <c r="A45" s="63" t="s">
        <v>32</v>
      </c>
      <c r="B45" s="64">
        <v>170064003</v>
      </c>
      <c r="C45" s="64" t="s">
        <v>125</v>
      </c>
      <c r="D45" s="68"/>
      <c r="E45" s="68"/>
      <c r="F45" s="68"/>
      <c r="G45" s="68"/>
      <c r="H45" s="56"/>
      <c r="I45" s="56"/>
      <c r="J45" s="73"/>
      <c r="K45" s="74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>
        <v>1050.16</v>
      </c>
      <c r="Y45" s="73">
        <v>156</v>
      </c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>
        <v>75.94000000000001</v>
      </c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59">
        <f t="shared" si="12"/>
        <v>1282.1000000000001</v>
      </c>
    </row>
    <row r="46" spans="1:74" ht="25.5">
      <c r="A46" s="63" t="s">
        <v>48</v>
      </c>
      <c r="B46" s="64">
        <v>170077419</v>
      </c>
      <c r="C46" s="64" t="s">
        <v>125</v>
      </c>
      <c r="D46" s="68">
        <v>0</v>
      </c>
      <c r="E46" s="68">
        <v>0</v>
      </c>
      <c r="F46" s="68">
        <v>0</v>
      </c>
      <c r="G46" s="68">
        <v>0</v>
      </c>
      <c r="H46" s="56"/>
      <c r="I46" s="56"/>
      <c r="J46" s="73"/>
      <c r="K46" s="74">
        <v>0</v>
      </c>
      <c r="L46" s="73">
        <v>78347.12000000001</v>
      </c>
      <c r="M46" s="73"/>
      <c r="N46" s="73"/>
      <c r="O46" s="73">
        <v>12388</v>
      </c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>
        <v>4842.88</v>
      </c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>
        <v>0</v>
      </c>
      <c r="BV46" s="59">
        <f t="shared" si="12"/>
        <v>95578.00000000001</v>
      </c>
    </row>
    <row r="47" spans="1:74" ht="12.75">
      <c r="A47" s="63" t="s">
        <v>46</v>
      </c>
      <c r="B47" s="64">
        <v>170077420</v>
      </c>
      <c r="C47" s="64" t="s">
        <v>125</v>
      </c>
      <c r="D47" s="68">
        <v>47488</v>
      </c>
      <c r="E47" s="68">
        <v>47488</v>
      </c>
      <c r="F47" s="68">
        <v>47488</v>
      </c>
      <c r="G47" s="68">
        <v>47488</v>
      </c>
      <c r="H47" s="56"/>
      <c r="I47" s="56">
        <f>F47-E47</f>
        <v>0</v>
      </c>
      <c r="J47" s="73">
        <v>1172</v>
      </c>
      <c r="K47" s="74">
        <v>0</v>
      </c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>
        <v>128</v>
      </c>
      <c r="BP47" s="73">
        <v>8</v>
      </c>
      <c r="BQ47" s="73"/>
      <c r="BR47" s="73"/>
      <c r="BS47" s="73"/>
      <c r="BT47" s="73"/>
      <c r="BU47" s="73">
        <v>1796</v>
      </c>
      <c r="BV47" s="59">
        <f t="shared" si="12"/>
        <v>50592</v>
      </c>
    </row>
    <row r="48" spans="1:74" ht="33" customHeight="1">
      <c r="A48" s="63" t="s">
        <v>65</v>
      </c>
      <c r="B48" s="64">
        <v>170077421</v>
      </c>
      <c r="C48" s="64" t="s">
        <v>125</v>
      </c>
      <c r="D48" s="68">
        <v>2602</v>
      </c>
      <c r="E48" s="68">
        <v>2602</v>
      </c>
      <c r="F48" s="68">
        <v>2601.99</v>
      </c>
      <c r="G48" s="68">
        <v>2601.9900000000002</v>
      </c>
      <c r="H48" s="56"/>
      <c r="I48" s="56">
        <f>F48-E48</f>
        <v>-0.010000000000218279</v>
      </c>
      <c r="J48" s="73"/>
      <c r="K48" s="74">
        <v>0</v>
      </c>
      <c r="L48" s="73">
        <v>101858.09999999998</v>
      </c>
      <c r="M48" s="73"/>
      <c r="N48" s="73"/>
      <c r="O48" s="73">
        <v>10020</v>
      </c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>
        <v>11730.239999999994</v>
      </c>
      <c r="BF48" s="73"/>
      <c r="BG48" s="73"/>
      <c r="BH48" s="73"/>
      <c r="BI48" s="73"/>
      <c r="BJ48" s="73">
        <v>0.8999999999999999</v>
      </c>
      <c r="BK48" s="73">
        <v>12</v>
      </c>
      <c r="BL48" s="73"/>
      <c r="BM48" s="73"/>
      <c r="BN48" s="73"/>
      <c r="BO48" s="73"/>
      <c r="BP48" s="73"/>
      <c r="BQ48" s="73"/>
      <c r="BR48" s="73"/>
      <c r="BS48" s="73"/>
      <c r="BT48" s="73"/>
      <c r="BU48" s="73">
        <v>0</v>
      </c>
      <c r="BV48" s="59">
        <f t="shared" si="12"/>
        <v>126223.22999999997</v>
      </c>
    </row>
    <row r="49" spans="1:74" ht="31.5" customHeight="1">
      <c r="A49" s="63" t="s">
        <v>52</v>
      </c>
      <c r="B49" s="64">
        <v>170077426</v>
      </c>
      <c r="C49" s="64" t="s">
        <v>125</v>
      </c>
      <c r="D49" s="68">
        <v>3474</v>
      </c>
      <c r="E49" s="68">
        <v>3474</v>
      </c>
      <c r="F49" s="68">
        <v>3473.51</v>
      </c>
      <c r="G49" s="68">
        <v>3473.51</v>
      </c>
      <c r="H49" s="56"/>
      <c r="I49" s="56">
        <f>F49-E49</f>
        <v>-0.4899999999997817</v>
      </c>
      <c r="J49" s="73"/>
      <c r="K49" s="73">
        <v>0</v>
      </c>
      <c r="L49" s="73">
        <v>149104.93000000002</v>
      </c>
      <c r="M49" s="73"/>
      <c r="N49" s="73"/>
      <c r="O49" s="73">
        <v>12976</v>
      </c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>
        <v>17287.56</v>
      </c>
      <c r="BF49" s="73"/>
      <c r="BG49" s="73"/>
      <c r="BH49" s="73"/>
      <c r="BI49" s="73"/>
      <c r="BJ49" s="73">
        <v>26.14</v>
      </c>
      <c r="BK49" s="73">
        <v>76</v>
      </c>
      <c r="BL49" s="73"/>
      <c r="BM49" s="73"/>
      <c r="BN49" s="73"/>
      <c r="BO49" s="73"/>
      <c r="BP49" s="73"/>
      <c r="BQ49" s="73"/>
      <c r="BR49" s="73"/>
      <c r="BS49" s="73"/>
      <c r="BT49" s="73"/>
      <c r="BU49" s="73">
        <v>0</v>
      </c>
      <c r="BV49" s="59">
        <f t="shared" si="12"/>
        <v>182944.14000000004</v>
      </c>
    </row>
    <row r="50" spans="1:74" ht="38.25">
      <c r="A50" s="63" t="s">
        <v>74</v>
      </c>
      <c r="B50" s="64">
        <v>170077429</v>
      </c>
      <c r="C50" s="64" t="s">
        <v>125</v>
      </c>
      <c r="D50" s="68"/>
      <c r="E50" s="68"/>
      <c r="F50" s="68"/>
      <c r="G50" s="68"/>
      <c r="H50" s="56"/>
      <c r="I50" s="56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>
        <v>23550.68</v>
      </c>
      <c r="Y50" s="73">
        <v>2712</v>
      </c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>
        <v>1285.82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59">
        <f t="shared" si="12"/>
        <v>27548.5</v>
      </c>
    </row>
    <row r="51" spans="1:74" ht="25.5">
      <c r="A51" s="63" t="s">
        <v>37</v>
      </c>
      <c r="B51" s="64">
        <v>170077434</v>
      </c>
      <c r="C51" s="64" t="s">
        <v>125</v>
      </c>
      <c r="D51" s="68"/>
      <c r="E51" s="68"/>
      <c r="F51" s="68"/>
      <c r="G51" s="68"/>
      <c r="H51" s="56"/>
      <c r="I51" s="56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>
        <v>22799.69</v>
      </c>
      <c r="Y51" s="73">
        <v>2788</v>
      </c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>
        <v>1293.02</v>
      </c>
      <c r="BF51" s="73"/>
      <c r="BG51" s="73"/>
      <c r="BH51" s="73"/>
      <c r="BI51" s="73"/>
      <c r="BJ51" s="73">
        <v>1208.9299999999998</v>
      </c>
      <c r="BK51" s="73">
        <v>140</v>
      </c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59">
        <f t="shared" si="12"/>
        <v>28229.64</v>
      </c>
    </row>
    <row r="52" spans="1:74" ht="38.25">
      <c r="A52" s="63" t="s">
        <v>68</v>
      </c>
      <c r="B52" s="64">
        <v>170077441</v>
      </c>
      <c r="C52" s="64" t="s">
        <v>125</v>
      </c>
      <c r="D52" s="68">
        <v>117123</v>
      </c>
      <c r="E52" s="68">
        <v>117123</v>
      </c>
      <c r="F52" s="68">
        <v>117122.42</v>
      </c>
      <c r="G52" s="68">
        <v>117122.42</v>
      </c>
      <c r="H52" s="56"/>
      <c r="I52" s="56">
        <f aca="true" t="shared" si="13" ref="I52:I58">F52-E52</f>
        <v>-0.5800000000017462</v>
      </c>
      <c r="J52" s="73">
        <v>4156</v>
      </c>
      <c r="K52" s="73">
        <v>0</v>
      </c>
      <c r="L52" s="73">
        <v>5240.209999999999</v>
      </c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>
        <v>8544.960000000001</v>
      </c>
      <c r="BF52" s="73"/>
      <c r="BG52" s="73"/>
      <c r="BH52" s="73"/>
      <c r="BI52" s="73"/>
      <c r="BJ52" s="73">
        <v>117.39999999999999</v>
      </c>
      <c r="BK52" s="73">
        <v>16</v>
      </c>
      <c r="BL52" s="73"/>
      <c r="BM52" s="73"/>
      <c r="BN52" s="73"/>
      <c r="BO52" s="73"/>
      <c r="BP52" s="73"/>
      <c r="BQ52" s="73"/>
      <c r="BR52" s="73"/>
      <c r="BS52" s="73"/>
      <c r="BT52" s="73"/>
      <c r="BU52" s="73">
        <v>15348</v>
      </c>
      <c r="BV52" s="59">
        <f t="shared" si="12"/>
        <v>150544.99</v>
      </c>
    </row>
    <row r="53" spans="1:74" ht="12.75">
      <c r="A53" s="63" t="s">
        <v>81</v>
      </c>
      <c r="B53" s="64">
        <v>170077444</v>
      </c>
      <c r="C53" s="64" t="s">
        <v>125</v>
      </c>
      <c r="D53" s="68">
        <v>77366</v>
      </c>
      <c r="E53" s="68">
        <v>77366</v>
      </c>
      <c r="F53" s="68">
        <v>77365.07</v>
      </c>
      <c r="G53" s="68">
        <v>77365.06999999999</v>
      </c>
      <c r="H53" s="56"/>
      <c r="I53" s="56">
        <f t="shared" si="13"/>
        <v>-0.9299999999930151</v>
      </c>
      <c r="J53" s="73">
        <v>5460</v>
      </c>
      <c r="K53" s="73">
        <v>0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>
        <v>5646.020000000001</v>
      </c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>
        <v>7164</v>
      </c>
      <c r="BV53" s="59">
        <f t="shared" si="12"/>
        <v>95635.09</v>
      </c>
    </row>
    <row r="54" spans="1:74" ht="38.25">
      <c r="A54" s="63" t="s">
        <v>51</v>
      </c>
      <c r="B54" s="64">
        <v>170077445</v>
      </c>
      <c r="C54" s="64" t="s">
        <v>125</v>
      </c>
      <c r="D54" s="68">
        <v>35507</v>
      </c>
      <c r="E54" s="68">
        <v>35507</v>
      </c>
      <c r="F54" s="68">
        <v>35506.62</v>
      </c>
      <c r="G54" s="68">
        <v>35506.62</v>
      </c>
      <c r="H54" s="56"/>
      <c r="I54" s="56">
        <f t="shared" si="13"/>
        <v>-0.37999999999738066</v>
      </c>
      <c r="J54" s="73">
        <v>728</v>
      </c>
      <c r="K54" s="73">
        <v>0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>
        <v>5600</v>
      </c>
      <c r="BV54" s="59">
        <f t="shared" si="12"/>
        <v>41834.62</v>
      </c>
    </row>
    <row r="55" spans="1:74" ht="25.5">
      <c r="A55" s="63" t="s">
        <v>20</v>
      </c>
      <c r="B55" s="64">
        <v>170077455</v>
      </c>
      <c r="C55" s="64" t="s">
        <v>125</v>
      </c>
      <c r="D55" s="68">
        <v>42935</v>
      </c>
      <c r="E55" s="68">
        <v>42935</v>
      </c>
      <c r="F55" s="68">
        <v>42934.6</v>
      </c>
      <c r="G55" s="68">
        <v>42934.6</v>
      </c>
      <c r="H55" s="56"/>
      <c r="I55" s="56">
        <f t="shared" si="13"/>
        <v>-0.4000000000014552</v>
      </c>
      <c r="J55" s="73">
        <v>2240</v>
      </c>
      <c r="K55" s="73">
        <v>0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>
        <v>66.52</v>
      </c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>
        <v>3479.98</v>
      </c>
      <c r="BF55" s="73"/>
      <c r="BG55" s="73"/>
      <c r="BH55" s="73"/>
      <c r="BI55" s="73"/>
      <c r="BJ55" s="73">
        <v>32.95</v>
      </c>
      <c r="BK55" s="73">
        <v>8</v>
      </c>
      <c r="BL55" s="73"/>
      <c r="BM55" s="73"/>
      <c r="BN55" s="73"/>
      <c r="BO55" s="73"/>
      <c r="BP55" s="73"/>
      <c r="BQ55" s="73"/>
      <c r="BR55" s="73"/>
      <c r="BS55" s="73"/>
      <c r="BT55" s="73"/>
      <c r="BU55" s="73">
        <v>4316</v>
      </c>
      <c r="BV55" s="59">
        <f t="shared" si="12"/>
        <v>53078.049999999996</v>
      </c>
    </row>
    <row r="56" spans="1:74" ht="25.5">
      <c r="A56" s="63" t="s">
        <v>70</v>
      </c>
      <c r="B56" s="64">
        <v>270000002</v>
      </c>
      <c r="C56" s="64" t="s">
        <v>125</v>
      </c>
      <c r="D56" s="68">
        <v>11291</v>
      </c>
      <c r="E56" s="68">
        <v>11291</v>
      </c>
      <c r="F56" s="68">
        <v>11290.39</v>
      </c>
      <c r="G56" s="68">
        <v>11290.39</v>
      </c>
      <c r="H56" s="56"/>
      <c r="I56" s="56">
        <f t="shared" si="13"/>
        <v>-0.6100000000005821</v>
      </c>
      <c r="J56" s="73">
        <v>408</v>
      </c>
      <c r="K56" s="73">
        <v>0</v>
      </c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>
        <v>23610.059999999998</v>
      </c>
      <c r="Y56" s="73">
        <v>3952</v>
      </c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>
        <v>2661.7600000000016</v>
      </c>
      <c r="BF56" s="73"/>
      <c r="BG56" s="73"/>
      <c r="BH56" s="73"/>
      <c r="BI56" s="73"/>
      <c r="BJ56" s="73">
        <v>18.25</v>
      </c>
      <c r="BK56" s="73">
        <v>4</v>
      </c>
      <c r="BL56" s="73"/>
      <c r="BM56" s="73"/>
      <c r="BN56" s="73"/>
      <c r="BO56" s="73"/>
      <c r="BP56" s="73"/>
      <c r="BQ56" s="73"/>
      <c r="BR56" s="73"/>
      <c r="BS56" s="73"/>
      <c r="BT56" s="73"/>
      <c r="BU56" s="73">
        <v>2636</v>
      </c>
      <c r="BV56" s="59">
        <f t="shared" si="12"/>
        <v>44580.46</v>
      </c>
    </row>
    <row r="57" spans="1:74" ht="25.5">
      <c r="A57" s="63" t="s">
        <v>16</v>
      </c>
      <c r="B57" s="64">
        <v>270000007</v>
      </c>
      <c r="C57" s="64" t="s">
        <v>125</v>
      </c>
      <c r="D57" s="68">
        <v>11772</v>
      </c>
      <c r="E57" s="68">
        <v>11772</v>
      </c>
      <c r="F57" s="68">
        <v>11637.15</v>
      </c>
      <c r="G57" s="68">
        <v>11637.15</v>
      </c>
      <c r="H57" s="56"/>
      <c r="I57" s="56">
        <f t="shared" si="13"/>
        <v>-134.85000000000036</v>
      </c>
      <c r="J57" s="73">
        <v>1152</v>
      </c>
      <c r="K57" s="73">
        <v>0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>
        <v>1343.5199999999998</v>
      </c>
      <c r="BF57" s="73"/>
      <c r="BG57" s="73"/>
      <c r="BH57" s="73"/>
      <c r="BI57" s="73"/>
      <c r="BJ57" s="73">
        <v>46.89</v>
      </c>
      <c r="BK57" s="73">
        <v>12</v>
      </c>
      <c r="BL57" s="73"/>
      <c r="BM57" s="73"/>
      <c r="BN57" s="73"/>
      <c r="BO57" s="73"/>
      <c r="BP57" s="73"/>
      <c r="BQ57" s="73"/>
      <c r="BR57" s="73"/>
      <c r="BS57" s="73"/>
      <c r="BT57" s="73"/>
      <c r="BU57" s="73">
        <v>1940</v>
      </c>
      <c r="BV57" s="59">
        <f t="shared" si="12"/>
        <v>16131.56</v>
      </c>
    </row>
    <row r="58" spans="1:74" ht="25.5">
      <c r="A58" s="63" t="s">
        <v>135</v>
      </c>
      <c r="B58" s="64">
        <v>270000069</v>
      </c>
      <c r="C58" s="64" t="s">
        <v>125</v>
      </c>
      <c r="D58" s="68">
        <v>116587</v>
      </c>
      <c r="E58" s="68">
        <v>116587</v>
      </c>
      <c r="F58" s="68">
        <v>116586.92</v>
      </c>
      <c r="G58" s="68">
        <v>116586.92</v>
      </c>
      <c r="H58" s="56"/>
      <c r="I58" s="56">
        <f t="shared" si="13"/>
        <v>-0.08000000000174623</v>
      </c>
      <c r="J58" s="73">
        <v>555</v>
      </c>
      <c r="K58" s="73">
        <v>0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>
        <v>9474.45</v>
      </c>
      <c r="Y58" s="73">
        <v>172</v>
      </c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>
        <v>2886.0399999999995</v>
      </c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>
        <v>2918</v>
      </c>
      <c r="BV58" s="59">
        <f t="shared" si="12"/>
        <v>132592.40999999997</v>
      </c>
    </row>
    <row r="59" spans="1:74" ht="12.75">
      <c r="A59" s="63" t="s">
        <v>78</v>
      </c>
      <c r="B59" s="64">
        <v>270000088</v>
      </c>
      <c r="C59" s="64" t="s">
        <v>125</v>
      </c>
      <c r="D59" s="68"/>
      <c r="E59" s="68"/>
      <c r="F59" s="68"/>
      <c r="G59" s="68"/>
      <c r="H59" s="56"/>
      <c r="I59" s="56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>
        <v>68566.5</v>
      </c>
      <c r="Y59" s="73">
        <v>8512</v>
      </c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>
        <v>3881.76</v>
      </c>
      <c r="BF59" s="73"/>
      <c r="BG59" s="73"/>
      <c r="BH59" s="73"/>
      <c r="BI59" s="73"/>
      <c r="BJ59" s="73">
        <v>516.0400000000001</v>
      </c>
      <c r="BK59" s="73">
        <v>60</v>
      </c>
      <c r="BL59" s="73"/>
      <c r="BM59" s="73"/>
      <c r="BN59" s="73"/>
      <c r="BO59" s="73">
        <v>426.46000000000004</v>
      </c>
      <c r="BP59" s="73">
        <v>48</v>
      </c>
      <c r="BQ59" s="73"/>
      <c r="BR59" s="73"/>
      <c r="BS59" s="73"/>
      <c r="BT59" s="73"/>
      <c r="BU59" s="73"/>
      <c r="BV59" s="59">
        <f t="shared" si="12"/>
        <v>82010.76</v>
      </c>
    </row>
    <row r="60" spans="1:74" ht="12.75">
      <c r="A60" s="63" t="s">
        <v>136</v>
      </c>
      <c r="B60" s="64">
        <v>270000090</v>
      </c>
      <c r="C60" s="64" t="s">
        <v>125</v>
      </c>
      <c r="D60" s="68"/>
      <c r="E60" s="68"/>
      <c r="F60" s="68"/>
      <c r="G60" s="68"/>
      <c r="H60" s="56"/>
      <c r="I60" s="56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>
        <v>10663.93</v>
      </c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59">
        <f t="shared" si="12"/>
        <v>10663.93</v>
      </c>
    </row>
    <row r="61" spans="1:74" ht="12.75">
      <c r="A61" s="63" t="s">
        <v>82</v>
      </c>
      <c r="B61" s="64">
        <v>270000091</v>
      </c>
      <c r="C61" s="64" t="s">
        <v>125</v>
      </c>
      <c r="D61" s="68"/>
      <c r="E61" s="68"/>
      <c r="F61" s="68"/>
      <c r="G61" s="68"/>
      <c r="H61" s="56"/>
      <c r="I61" s="56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>
        <v>9839.4</v>
      </c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59">
        <f t="shared" si="12"/>
        <v>9839.4</v>
      </c>
    </row>
    <row r="62" spans="1:74" ht="18.75" customHeight="1">
      <c r="A62" s="63" t="s">
        <v>35</v>
      </c>
      <c r="B62" s="64">
        <v>270064003</v>
      </c>
      <c r="C62" s="64" t="s">
        <v>125</v>
      </c>
      <c r="D62" s="68">
        <v>125367</v>
      </c>
      <c r="E62" s="68">
        <v>125367</v>
      </c>
      <c r="F62" s="68">
        <v>125379.96</v>
      </c>
      <c r="G62" s="68">
        <v>125366.35999999999</v>
      </c>
      <c r="H62" s="56">
        <f>F62-E62</f>
        <v>12.960000000006403</v>
      </c>
      <c r="I62" s="56"/>
      <c r="J62" s="73">
        <v>1244</v>
      </c>
      <c r="K62" s="73">
        <v>0</v>
      </c>
      <c r="L62" s="73">
        <v>32077.249999999996</v>
      </c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>
        <v>11157.060000000001</v>
      </c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>
        <v>3464</v>
      </c>
      <c r="BV62" s="59">
        <f t="shared" si="12"/>
        <v>173308.66999999998</v>
      </c>
    </row>
    <row r="63" spans="1:74" ht="12.75">
      <c r="A63" s="63" t="s">
        <v>10</v>
      </c>
      <c r="B63" s="64">
        <v>270065202</v>
      </c>
      <c r="C63" s="64" t="s">
        <v>125</v>
      </c>
      <c r="D63" s="68">
        <v>48162</v>
      </c>
      <c r="E63" s="68">
        <v>48162</v>
      </c>
      <c r="F63" s="68">
        <v>48161.71</v>
      </c>
      <c r="G63" s="68">
        <v>48161.71000000001</v>
      </c>
      <c r="H63" s="56"/>
      <c r="I63" s="56">
        <f aca="true" t="shared" si="14" ref="I63:I88">F63-E63</f>
        <v>-0.2900000000008731</v>
      </c>
      <c r="J63" s="73">
        <v>4120</v>
      </c>
      <c r="K63" s="73">
        <v>0</v>
      </c>
      <c r="L63" s="73">
        <v>5479.21</v>
      </c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>
        <v>3146.82</v>
      </c>
      <c r="BF63" s="73"/>
      <c r="BG63" s="73"/>
      <c r="BH63" s="73"/>
      <c r="BI63" s="73"/>
      <c r="BJ63" s="73">
        <v>149.56</v>
      </c>
      <c r="BK63" s="73">
        <v>32</v>
      </c>
      <c r="BL63" s="73"/>
      <c r="BM63" s="73"/>
      <c r="BN63" s="73"/>
      <c r="BO63" s="73"/>
      <c r="BP63" s="73"/>
      <c r="BQ63" s="73"/>
      <c r="BR63" s="73"/>
      <c r="BS63" s="73"/>
      <c r="BT63" s="73"/>
      <c r="BU63" s="73">
        <v>4452</v>
      </c>
      <c r="BV63" s="59">
        <f t="shared" si="12"/>
        <v>65541.3</v>
      </c>
    </row>
    <row r="64" spans="1:74" ht="12.75">
      <c r="A64" s="63" t="s">
        <v>127</v>
      </c>
      <c r="B64" s="64">
        <v>270077407</v>
      </c>
      <c r="C64" s="64" t="s">
        <v>125</v>
      </c>
      <c r="D64" s="68">
        <v>2385</v>
      </c>
      <c r="E64" s="68">
        <v>2385</v>
      </c>
      <c r="F64" s="68">
        <v>2384.11</v>
      </c>
      <c r="G64" s="68">
        <v>2384.1099999999997</v>
      </c>
      <c r="H64" s="56"/>
      <c r="I64" s="56">
        <f t="shared" si="14"/>
        <v>-0.8899999999998727</v>
      </c>
      <c r="J64" s="73"/>
      <c r="K64" s="73">
        <v>0</v>
      </c>
      <c r="L64" s="73">
        <v>136766.08</v>
      </c>
      <c r="M64" s="73"/>
      <c r="N64" s="73"/>
      <c r="O64" s="73">
        <v>11204</v>
      </c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>
        <v>8727.769999999999</v>
      </c>
      <c r="BF64" s="73"/>
      <c r="BG64" s="73"/>
      <c r="BH64" s="73"/>
      <c r="BI64" s="73"/>
      <c r="BJ64" s="73">
        <v>140</v>
      </c>
      <c r="BK64" s="73">
        <v>44</v>
      </c>
      <c r="BL64" s="73"/>
      <c r="BM64" s="73"/>
      <c r="BN64" s="73"/>
      <c r="BO64" s="73"/>
      <c r="BP64" s="73"/>
      <c r="BQ64" s="73"/>
      <c r="BR64" s="73"/>
      <c r="BS64" s="73"/>
      <c r="BT64" s="73"/>
      <c r="BU64" s="73">
        <v>0</v>
      </c>
      <c r="BV64" s="59">
        <f t="shared" si="12"/>
        <v>159265.95999999996</v>
      </c>
    </row>
    <row r="65" spans="1:74" ht="31.5" customHeight="1">
      <c r="A65" s="63" t="s">
        <v>64</v>
      </c>
      <c r="B65" s="64">
        <v>270077409</v>
      </c>
      <c r="C65" s="64" t="s">
        <v>125</v>
      </c>
      <c r="D65" s="68">
        <v>19576</v>
      </c>
      <c r="E65" s="68">
        <v>19576</v>
      </c>
      <c r="F65" s="68">
        <v>19576</v>
      </c>
      <c r="G65" s="68">
        <v>19576</v>
      </c>
      <c r="H65" s="56"/>
      <c r="I65" s="56"/>
      <c r="J65" s="73">
        <v>496</v>
      </c>
      <c r="K65" s="73">
        <v>0</v>
      </c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>
        <v>42971.649999999994</v>
      </c>
      <c r="Y65" s="73">
        <v>6292</v>
      </c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>
        <v>5232.060000000002</v>
      </c>
      <c r="BF65" s="73"/>
      <c r="BG65" s="73"/>
      <c r="BH65" s="73"/>
      <c r="BI65" s="73"/>
      <c r="BJ65" s="73">
        <v>242.52</v>
      </c>
      <c r="BK65" s="73">
        <v>40</v>
      </c>
      <c r="BL65" s="73"/>
      <c r="BM65" s="73"/>
      <c r="BN65" s="73"/>
      <c r="BO65" s="73">
        <v>254.17000000000002</v>
      </c>
      <c r="BP65" s="73">
        <v>32</v>
      </c>
      <c r="BQ65" s="73"/>
      <c r="BR65" s="73"/>
      <c r="BS65" s="73"/>
      <c r="BT65" s="73"/>
      <c r="BU65" s="73">
        <v>4480</v>
      </c>
      <c r="BV65" s="59">
        <f t="shared" si="12"/>
        <v>79616.4</v>
      </c>
    </row>
    <row r="66" spans="1:74" ht="25.5">
      <c r="A66" s="63" t="s">
        <v>15</v>
      </c>
      <c r="B66" s="64">
        <v>270077412</v>
      </c>
      <c r="C66" s="64" t="s">
        <v>125</v>
      </c>
      <c r="D66" s="68">
        <v>2975</v>
      </c>
      <c r="E66" s="68">
        <v>2975</v>
      </c>
      <c r="F66" s="68">
        <v>2834.23</v>
      </c>
      <c r="G66" s="68">
        <v>2834.23</v>
      </c>
      <c r="H66" s="56"/>
      <c r="I66" s="56">
        <f t="shared" si="14"/>
        <v>-140.76999999999998</v>
      </c>
      <c r="J66" s="73">
        <v>8</v>
      </c>
      <c r="K66" s="73">
        <v>0</v>
      </c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>
        <v>2154.33</v>
      </c>
      <c r="Y66" s="73">
        <v>412</v>
      </c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>
        <v>273.46000000000004</v>
      </c>
      <c r="BF66" s="73"/>
      <c r="BG66" s="73"/>
      <c r="BH66" s="73"/>
      <c r="BI66" s="73"/>
      <c r="BJ66" s="73">
        <v>655.0099999999999</v>
      </c>
      <c r="BK66" s="73">
        <v>108</v>
      </c>
      <c r="BL66" s="73"/>
      <c r="BM66" s="73"/>
      <c r="BN66" s="73"/>
      <c r="BO66" s="73"/>
      <c r="BP66" s="73"/>
      <c r="BQ66" s="73"/>
      <c r="BR66" s="73"/>
      <c r="BS66" s="73"/>
      <c r="BT66" s="73"/>
      <c r="BU66" s="73">
        <v>452</v>
      </c>
      <c r="BV66" s="59">
        <f t="shared" si="12"/>
        <v>6897.03</v>
      </c>
    </row>
    <row r="67" spans="1:74" ht="25.5">
      <c r="A67" s="63" t="s">
        <v>9</v>
      </c>
      <c r="B67" s="64">
        <v>620200012</v>
      </c>
      <c r="C67" s="64" t="s">
        <v>125</v>
      </c>
      <c r="D67" s="68">
        <v>30113</v>
      </c>
      <c r="E67" s="68">
        <v>30113</v>
      </c>
      <c r="F67" s="68">
        <v>30112.68</v>
      </c>
      <c r="G67" s="68">
        <v>30112.68</v>
      </c>
      <c r="H67" s="56"/>
      <c r="I67" s="56">
        <f t="shared" si="14"/>
        <v>-0.31999999999970896</v>
      </c>
      <c r="J67" s="73">
        <v>1152</v>
      </c>
      <c r="K67" s="73">
        <v>0</v>
      </c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>
        <v>2402.16</v>
      </c>
      <c r="BF67" s="73"/>
      <c r="BG67" s="73"/>
      <c r="BH67" s="73"/>
      <c r="BI67" s="73"/>
      <c r="BJ67" s="73">
        <v>96.72</v>
      </c>
      <c r="BK67" s="73">
        <v>16</v>
      </c>
      <c r="BL67" s="73"/>
      <c r="BM67" s="73"/>
      <c r="BN67" s="73"/>
      <c r="BO67" s="73"/>
      <c r="BP67" s="73"/>
      <c r="BQ67" s="73"/>
      <c r="BR67" s="73"/>
      <c r="BS67" s="73"/>
      <c r="BT67" s="73"/>
      <c r="BU67" s="73">
        <v>3880</v>
      </c>
      <c r="BV67" s="59">
        <f t="shared" si="12"/>
        <v>37659.56</v>
      </c>
    </row>
    <row r="68" spans="1:74" ht="12.75">
      <c r="A68" s="63" t="s">
        <v>137</v>
      </c>
      <c r="B68" s="64">
        <v>620200019</v>
      </c>
      <c r="C68" s="64" t="s">
        <v>125</v>
      </c>
      <c r="D68" s="68">
        <v>7003</v>
      </c>
      <c r="E68" s="68">
        <v>7003</v>
      </c>
      <c r="F68" s="68">
        <v>7002.12</v>
      </c>
      <c r="G68" s="68">
        <v>7002.12</v>
      </c>
      <c r="H68" s="56"/>
      <c r="I68" s="56">
        <f t="shared" si="14"/>
        <v>-0.8800000000001091</v>
      </c>
      <c r="J68" s="73">
        <v>456</v>
      </c>
      <c r="K68" s="73">
        <v>0</v>
      </c>
      <c r="L68" s="73">
        <v>136766.08</v>
      </c>
      <c r="M68" s="73"/>
      <c r="N68" s="73"/>
      <c r="O68" s="73">
        <v>22836</v>
      </c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>
        <v>11746.560000000001</v>
      </c>
      <c r="BF68" s="73"/>
      <c r="BG68" s="73"/>
      <c r="BH68" s="73"/>
      <c r="BI68" s="73"/>
      <c r="BJ68" s="73">
        <v>4.8</v>
      </c>
      <c r="BK68" s="73">
        <v>64</v>
      </c>
      <c r="BL68" s="73"/>
      <c r="BM68" s="73"/>
      <c r="BN68" s="73"/>
      <c r="BO68" s="73"/>
      <c r="BP68" s="73"/>
      <c r="BQ68" s="73"/>
      <c r="BR68" s="73"/>
      <c r="BS68" s="73"/>
      <c r="BT68" s="73"/>
      <c r="BU68" s="73">
        <v>888</v>
      </c>
      <c r="BV68" s="59">
        <f t="shared" si="12"/>
        <v>179763.55999999997</v>
      </c>
    </row>
    <row r="69" spans="1:74" ht="12.75">
      <c r="A69" s="63" t="s">
        <v>33</v>
      </c>
      <c r="B69" s="64">
        <v>620200033</v>
      </c>
      <c r="C69" s="64" t="s">
        <v>125</v>
      </c>
      <c r="D69" s="68">
        <v>99247</v>
      </c>
      <c r="E69" s="68">
        <v>99247</v>
      </c>
      <c r="F69" s="68">
        <v>99246.83</v>
      </c>
      <c r="G69" s="68">
        <v>99246.83</v>
      </c>
      <c r="H69" s="56"/>
      <c r="I69" s="56">
        <f t="shared" si="14"/>
        <v>-0.16999999999825377</v>
      </c>
      <c r="J69" s="73">
        <v>3804</v>
      </c>
      <c r="K69" s="73">
        <v>0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>
        <v>2170.8800000000006</v>
      </c>
      <c r="BF69" s="73"/>
      <c r="BG69" s="73"/>
      <c r="BH69" s="73"/>
      <c r="BI69" s="73"/>
      <c r="BJ69" s="73">
        <v>120.47999999999999</v>
      </c>
      <c r="BK69" s="73">
        <v>16</v>
      </c>
      <c r="BL69" s="73"/>
      <c r="BM69" s="73"/>
      <c r="BN69" s="73"/>
      <c r="BO69" s="73"/>
      <c r="BP69" s="73"/>
      <c r="BQ69" s="73"/>
      <c r="BR69" s="73"/>
      <c r="BS69" s="73"/>
      <c r="BT69" s="73"/>
      <c r="BU69" s="73">
        <v>64</v>
      </c>
      <c r="BV69" s="59">
        <f t="shared" si="12"/>
        <v>105422.19</v>
      </c>
    </row>
    <row r="70" spans="1:74" ht="12.75">
      <c r="A70" s="63" t="s">
        <v>26</v>
      </c>
      <c r="B70" s="64">
        <v>620200037</v>
      </c>
      <c r="C70" s="64" t="s">
        <v>125</v>
      </c>
      <c r="D70" s="68">
        <v>49963</v>
      </c>
      <c r="E70" s="68">
        <v>49963</v>
      </c>
      <c r="F70" s="68">
        <v>49963</v>
      </c>
      <c r="G70" s="68">
        <v>49963</v>
      </c>
      <c r="H70" s="56"/>
      <c r="I70" s="56">
        <f t="shared" si="14"/>
        <v>0</v>
      </c>
      <c r="J70" s="73">
        <v>1372</v>
      </c>
      <c r="K70" s="73">
        <v>0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>
        <v>61310.069999999985</v>
      </c>
      <c r="Y70" s="73">
        <v>9616</v>
      </c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>
        <v>7524.580000000003</v>
      </c>
      <c r="BF70" s="73"/>
      <c r="BG70" s="73"/>
      <c r="BH70" s="73"/>
      <c r="BI70" s="73"/>
      <c r="BJ70" s="73">
        <v>143.26999999999998</v>
      </c>
      <c r="BK70" s="73">
        <v>12</v>
      </c>
      <c r="BL70" s="73"/>
      <c r="BM70" s="73"/>
      <c r="BN70" s="73"/>
      <c r="BO70" s="73">
        <v>42.660000000000004</v>
      </c>
      <c r="BP70" s="73">
        <v>4</v>
      </c>
      <c r="BQ70" s="73"/>
      <c r="BR70" s="73"/>
      <c r="BS70" s="73"/>
      <c r="BT70" s="73"/>
      <c r="BU70" s="73">
        <v>12272</v>
      </c>
      <c r="BV70" s="59">
        <f t="shared" si="12"/>
        <v>142259.58</v>
      </c>
    </row>
    <row r="71" spans="1:74" ht="12.75">
      <c r="A71" s="63" t="s">
        <v>69</v>
      </c>
      <c r="B71" s="64">
        <v>620200060</v>
      </c>
      <c r="C71" s="64" t="s">
        <v>125</v>
      </c>
      <c r="D71" s="68">
        <v>28359</v>
      </c>
      <c r="E71" s="68">
        <v>28359</v>
      </c>
      <c r="F71" s="68">
        <v>28358.81</v>
      </c>
      <c r="G71" s="68">
        <v>28358.809999999998</v>
      </c>
      <c r="H71" s="56"/>
      <c r="I71" s="56">
        <f t="shared" si="14"/>
        <v>-0.18999999999869033</v>
      </c>
      <c r="J71" s="73">
        <v>1392</v>
      </c>
      <c r="K71" s="73">
        <v>0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>
        <v>1701.5200000000002</v>
      </c>
      <c r="BF71" s="73"/>
      <c r="BG71" s="73"/>
      <c r="BH71" s="73"/>
      <c r="BI71" s="73"/>
      <c r="BJ71" s="73">
        <v>31.26</v>
      </c>
      <c r="BK71" s="73">
        <v>8</v>
      </c>
      <c r="BL71" s="73"/>
      <c r="BM71" s="73"/>
      <c r="BN71" s="73"/>
      <c r="BO71" s="73"/>
      <c r="BP71" s="73"/>
      <c r="BQ71" s="73"/>
      <c r="BR71" s="73"/>
      <c r="BS71" s="73"/>
      <c r="BT71" s="73"/>
      <c r="BU71" s="73">
        <v>2916</v>
      </c>
      <c r="BV71" s="59">
        <f t="shared" si="12"/>
        <v>34407.59</v>
      </c>
    </row>
    <row r="72" spans="1:74" ht="25.5">
      <c r="A72" s="63" t="s">
        <v>19</v>
      </c>
      <c r="B72" s="64">
        <v>640600017</v>
      </c>
      <c r="C72" s="64" t="s">
        <v>125</v>
      </c>
      <c r="D72" s="68">
        <v>34763</v>
      </c>
      <c r="E72" s="68">
        <v>34763</v>
      </c>
      <c r="F72" s="68">
        <v>34762.04</v>
      </c>
      <c r="G72" s="68">
        <v>34762.04</v>
      </c>
      <c r="H72" s="56"/>
      <c r="I72" s="56">
        <f t="shared" si="14"/>
        <v>-0.9599999999991269</v>
      </c>
      <c r="J72" s="73">
        <v>1016</v>
      </c>
      <c r="K72" s="73">
        <v>0</v>
      </c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>
        <v>2485.9600000000014</v>
      </c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>
        <v>4748</v>
      </c>
      <c r="BV72" s="59">
        <f t="shared" si="12"/>
        <v>43012</v>
      </c>
    </row>
    <row r="73" spans="1:74" ht="25.5">
      <c r="A73" s="63" t="s">
        <v>12</v>
      </c>
      <c r="B73" s="64">
        <v>641000009</v>
      </c>
      <c r="C73" s="64" t="s">
        <v>125</v>
      </c>
      <c r="D73" s="68">
        <v>6876</v>
      </c>
      <c r="E73" s="68">
        <v>6876</v>
      </c>
      <c r="F73" s="68">
        <v>6875.14</v>
      </c>
      <c r="G73" s="68">
        <v>6875.14</v>
      </c>
      <c r="H73" s="56"/>
      <c r="I73" s="56">
        <f t="shared" si="14"/>
        <v>-0.8599999999996726</v>
      </c>
      <c r="J73" s="73">
        <v>576</v>
      </c>
      <c r="K73" s="73">
        <v>0</v>
      </c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>
        <v>4448.739999999999</v>
      </c>
      <c r="Y73" s="73">
        <v>884</v>
      </c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>
        <v>1157.7999999999997</v>
      </c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>
        <v>1356</v>
      </c>
      <c r="BV73" s="59">
        <f t="shared" si="12"/>
        <v>15297.679999999998</v>
      </c>
    </row>
    <row r="74" spans="1:74" ht="25.5">
      <c r="A74" s="63" t="s">
        <v>23</v>
      </c>
      <c r="B74" s="64">
        <v>880200024</v>
      </c>
      <c r="C74" s="64" t="s">
        <v>125</v>
      </c>
      <c r="D74" s="68">
        <v>2032</v>
      </c>
      <c r="E74" s="68">
        <v>2032</v>
      </c>
      <c r="F74" s="68">
        <v>2043.71</v>
      </c>
      <c r="G74" s="68">
        <v>2018.57</v>
      </c>
      <c r="H74" s="56">
        <f>F74-E74</f>
        <v>11.710000000000036</v>
      </c>
      <c r="I74" s="56"/>
      <c r="J74" s="73">
        <v>276</v>
      </c>
      <c r="K74" s="73">
        <v>0</v>
      </c>
      <c r="L74" s="73">
        <v>90222.11</v>
      </c>
      <c r="M74" s="73"/>
      <c r="N74" s="73"/>
      <c r="O74" s="73">
        <v>16332</v>
      </c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>
        <v>8330.86</v>
      </c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>
        <v>8</v>
      </c>
      <c r="BV74" s="59">
        <f t="shared" si="12"/>
        <v>117187.54</v>
      </c>
    </row>
    <row r="75" spans="1:74" ht="25.5">
      <c r="A75" s="63" t="s">
        <v>34</v>
      </c>
      <c r="B75" s="64">
        <v>880200037</v>
      </c>
      <c r="C75" s="64" t="s">
        <v>125</v>
      </c>
      <c r="D75" s="68"/>
      <c r="E75" s="68"/>
      <c r="F75" s="68"/>
      <c r="G75" s="68"/>
      <c r="H75" s="56"/>
      <c r="I75" s="56"/>
      <c r="J75" s="73"/>
      <c r="K75" s="74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>
        <v>24481.299999999996</v>
      </c>
      <c r="Y75" s="73">
        <v>3488</v>
      </c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>
        <v>1547.5200000000004</v>
      </c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59">
        <f t="shared" si="12"/>
        <v>29516.819999999996</v>
      </c>
    </row>
    <row r="76" spans="1:74" ht="12.75">
      <c r="A76" s="63" t="s">
        <v>44</v>
      </c>
      <c r="B76" s="64">
        <v>880200048</v>
      </c>
      <c r="C76" s="64" t="s">
        <v>125</v>
      </c>
      <c r="D76" s="68">
        <v>87833</v>
      </c>
      <c r="E76" s="68">
        <v>87833</v>
      </c>
      <c r="F76" s="68">
        <v>87832.21</v>
      </c>
      <c r="G76" s="68">
        <v>87832.20999999999</v>
      </c>
      <c r="H76" s="56"/>
      <c r="I76" s="56">
        <f t="shared" si="14"/>
        <v>-0.7899999999935972</v>
      </c>
      <c r="J76" s="73">
        <v>3080</v>
      </c>
      <c r="K76" s="74">
        <v>0</v>
      </c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>
        <v>1708.1000000000001</v>
      </c>
      <c r="BF76" s="73"/>
      <c r="BG76" s="73"/>
      <c r="BH76" s="73"/>
      <c r="BI76" s="73"/>
      <c r="BJ76" s="73">
        <v>69.72</v>
      </c>
      <c r="BK76" s="73">
        <v>12</v>
      </c>
      <c r="BL76" s="73"/>
      <c r="BM76" s="73"/>
      <c r="BN76" s="73"/>
      <c r="BO76" s="73"/>
      <c r="BP76" s="73"/>
      <c r="BQ76" s="73"/>
      <c r="BR76" s="73"/>
      <c r="BS76" s="73"/>
      <c r="BT76" s="73"/>
      <c r="BU76" s="73">
        <v>9712</v>
      </c>
      <c r="BV76" s="59">
        <f t="shared" si="12"/>
        <v>102414.03</v>
      </c>
    </row>
    <row r="77" spans="1:74" ht="25.5">
      <c r="A77" s="63" t="s">
        <v>11</v>
      </c>
      <c r="B77" s="64">
        <v>880200058</v>
      </c>
      <c r="C77" s="64" t="s">
        <v>125</v>
      </c>
      <c r="D77" s="68">
        <v>112947</v>
      </c>
      <c r="E77" s="68">
        <v>112947</v>
      </c>
      <c r="F77" s="68">
        <v>112946.62</v>
      </c>
      <c r="G77" s="68">
        <v>112946.62</v>
      </c>
      <c r="H77" s="56"/>
      <c r="I77" s="56">
        <f t="shared" si="14"/>
        <v>-0.3800000000046566</v>
      </c>
      <c r="J77" s="73">
        <v>2956</v>
      </c>
      <c r="K77" s="74">
        <v>0</v>
      </c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>
        <v>4844.160000000001</v>
      </c>
      <c r="Y77" s="73">
        <v>1152</v>
      </c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>
        <v>5956.340000000002</v>
      </c>
      <c r="BF77" s="73"/>
      <c r="BG77" s="73"/>
      <c r="BH77" s="73"/>
      <c r="BI77" s="73"/>
      <c r="BJ77" s="73">
        <v>44.81</v>
      </c>
      <c r="BK77" s="73">
        <v>0</v>
      </c>
      <c r="BL77" s="73"/>
      <c r="BM77" s="73"/>
      <c r="BN77" s="73"/>
      <c r="BO77" s="73"/>
      <c r="BP77" s="73"/>
      <c r="BQ77" s="73"/>
      <c r="BR77" s="73"/>
      <c r="BS77" s="73"/>
      <c r="BT77" s="73"/>
      <c r="BU77" s="73">
        <v>10764</v>
      </c>
      <c r="BV77" s="59">
        <f t="shared" si="12"/>
        <v>138663.93</v>
      </c>
    </row>
    <row r="78" spans="1:74" ht="12.75">
      <c r="A78" s="63" t="s">
        <v>79</v>
      </c>
      <c r="B78" s="64">
        <v>840200080</v>
      </c>
      <c r="C78" s="64" t="s">
        <v>125</v>
      </c>
      <c r="D78" s="68"/>
      <c r="E78" s="68"/>
      <c r="F78" s="68"/>
      <c r="G78" s="68"/>
      <c r="H78" s="56"/>
      <c r="I78" s="56"/>
      <c r="J78" s="73"/>
      <c r="K78" s="74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>
        <v>10295.719999999998</v>
      </c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59">
        <f t="shared" si="12"/>
        <v>10295.719999999998</v>
      </c>
    </row>
    <row r="79" spans="1:74" ht="12.75">
      <c r="A79" s="63" t="s">
        <v>22</v>
      </c>
      <c r="B79" s="64">
        <v>880200089</v>
      </c>
      <c r="C79" s="64" t="s">
        <v>125</v>
      </c>
      <c r="D79" s="68">
        <v>34141</v>
      </c>
      <c r="E79" s="68">
        <v>34141</v>
      </c>
      <c r="F79" s="68">
        <v>34140.02</v>
      </c>
      <c r="G79" s="68">
        <v>34140.02</v>
      </c>
      <c r="H79" s="56"/>
      <c r="I79" s="56">
        <f t="shared" si="14"/>
        <v>-0.9800000000032014</v>
      </c>
      <c r="J79" s="73">
        <v>908</v>
      </c>
      <c r="K79" s="74">
        <v>0</v>
      </c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>
        <v>41337.82000000001</v>
      </c>
      <c r="Y79" s="73">
        <v>7808</v>
      </c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>
        <v>4870.620000000001</v>
      </c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>
        <v>9044</v>
      </c>
      <c r="BV79" s="59">
        <f t="shared" si="12"/>
        <v>98108.45999999999</v>
      </c>
    </row>
    <row r="80" spans="1:74" ht="25.5">
      <c r="A80" s="63" t="s">
        <v>13</v>
      </c>
      <c r="B80" s="64">
        <v>900200035</v>
      </c>
      <c r="C80" s="64" t="s">
        <v>125</v>
      </c>
      <c r="D80" s="68">
        <v>72360</v>
      </c>
      <c r="E80" s="68">
        <v>72360</v>
      </c>
      <c r="F80" s="68">
        <v>72359.53</v>
      </c>
      <c r="G80" s="68">
        <v>72359.53</v>
      </c>
      <c r="H80" s="56"/>
      <c r="I80" s="56">
        <f t="shared" si="14"/>
        <v>-0.47000000000116415</v>
      </c>
      <c r="J80" s="73">
        <v>6264</v>
      </c>
      <c r="K80" s="74">
        <v>0</v>
      </c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>
        <v>3986.759999999999</v>
      </c>
      <c r="BF80" s="73"/>
      <c r="BG80" s="73"/>
      <c r="BH80" s="73"/>
      <c r="BI80" s="73"/>
      <c r="BJ80" s="73">
        <v>46.89</v>
      </c>
      <c r="BK80" s="73">
        <v>4</v>
      </c>
      <c r="BL80" s="73"/>
      <c r="BM80" s="73"/>
      <c r="BN80" s="73"/>
      <c r="BO80" s="73"/>
      <c r="BP80" s="73"/>
      <c r="BQ80" s="73"/>
      <c r="BR80" s="73"/>
      <c r="BS80" s="73"/>
      <c r="BT80" s="73"/>
      <c r="BU80" s="73">
        <v>2384</v>
      </c>
      <c r="BV80" s="59">
        <f t="shared" si="12"/>
        <v>85045.18</v>
      </c>
    </row>
    <row r="81" spans="1:74" ht="12.75">
      <c r="A81" s="63" t="s">
        <v>138</v>
      </c>
      <c r="B81" s="64">
        <v>900200047</v>
      </c>
      <c r="C81" s="64" t="s">
        <v>125</v>
      </c>
      <c r="D81" s="68">
        <v>44606</v>
      </c>
      <c r="E81" s="68">
        <v>44606</v>
      </c>
      <c r="F81" s="68">
        <v>44605.88</v>
      </c>
      <c r="G81" s="68">
        <v>44605.88</v>
      </c>
      <c r="H81" s="56"/>
      <c r="I81" s="56">
        <f t="shared" si="14"/>
        <v>-0.12000000000261934</v>
      </c>
      <c r="J81" s="73">
        <v>1164</v>
      </c>
      <c r="K81" s="74">
        <v>0</v>
      </c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>
        <v>89553.79</v>
      </c>
      <c r="Y81" s="73">
        <v>15256</v>
      </c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>
        <v>11923.799999999997</v>
      </c>
      <c r="BF81" s="73"/>
      <c r="BG81" s="73"/>
      <c r="BH81" s="73"/>
      <c r="BI81" s="73"/>
      <c r="BJ81" s="73">
        <v>321.28</v>
      </c>
      <c r="BK81" s="73">
        <v>56</v>
      </c>
      <c r="BL81" s="73"/>
      <c r="BM81" s="73"/>
      <c r="BN81" s="73"/>
      <c r="BO81" s="73"/>
      <c r="BP81" s="73"/>
      <c r="BQ81" s="73"/>
      <c r="BR81" s="73"/>
      <c r="BS81" s="73"/>
      <c r="BT81" s="73"/>
      <c r="BU81" s="73">
        <v>11412</v>
      </c>
      <c r="BV81" s="59">
        <f t="shared" si="12"/>
        <v>174292.74999999997</v>
      </c>
    </row>
    <row r="82" spans="1:74" ht="25.5">
      <c r="A82" s="63" t="s">
        <v>43</v>
      </c>
      <c r="B82" s="64">
        <v>900200051</v>
      </c>
      <c r="C82" s="64" t="s">
        <v>125</v>
      </c>
      <c r="D82" s="68">
        <v>63099</v>
      </c>
      <c r="E82" s="68">
        <v>63099</v>
      </c>
      <c r="F82" s="68">
        <v>63098.5</v>
      </c>
      <c r="G82" s="68">
        <v>63098.5</v>
      </c>
      <c r="H82" s="56"/>
      <c r="I82" s="56">
        <f t="shared" si="14"/>
        <v>-0.5</v>
      </c>
      <c r="J82" s="73">
        <v>1548</v>
      </c>
      <c r="K82" s="74">
        <v>0</v>
      </c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>
        <v>4332.08</v>
      </c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>
        <v>8660</v>
      </c>
      <c r="BV82" s="59">
        <f t="shared" si="12"/>
        <v>77638.58</v>
      </c>
    </row>
    <row r="83" spans="1:74" ht="25.5">
      <c r="A83" s="63" t="s">
        <v>45</v>
      </c>
      <c r="B83" s="64">
        <v>900200054</v>
      </c>
      <c r="C83" s="64" t="s">
        <v>125</v>
      </c>
      <c r="D83" s="68">
        <v>32626</v>
      </c>
      <c r="E83" s="68">
        <v>32626</v>
      </c>
      <c r="F83" s="68">
        <v>32625.19</v>
      </c>
      <c r="G83" s="68">
        <v>32625.19</v>
      </c>
      <c r="H83" s="56"/>
      <c r="I83" s="56">
        <f t="shared" si="14"/>
        <v>-0.8100000000013097</v>
      </c>
      <c r="J83" s="73">
        <v>2336</v>
      </c>
      <c r="K83" s="74">
        <v>0</v>
      </c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>
        <v>91.86</v>
      </c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>
        <v>3331.780000000001</v>
      </c>
      <c r="BF83" s="73"/>
      <c r="BG83" s="73"/>
      <c r="BH83" s="73"/>
      <c r="BI83" s="73"/>
      <c r="BJ83" s="73">
        <v>127.03</v>
      </c>
      <c r="BK83" s="73">
        <v>36</v>
      </c>
      <c r="BL83" s="73"/>
      <c r="BM83" s="73"/>
      <c r="BN83" s="73"/>
      <c r="BO83" s="73"/>
      <c r="BP83" s="73"/>
      <c r="BQ83" s="73"/>
      <c r="BR83" s="73"/>
      <c r="BS83" s="73"/>
      <c r="BT83" s="73"/>
      <c r="BU83" s="73">
        <v>5212</v>
      </c>
      <c r="BV83" s="59">
        <f t="shared" si="12"/>
        <v>43759.86</v>
      </c>
    </row>
    <row r="84" spans="1:74" ht="25.5">
      <c r="A84" s="63" t="s">
        <v>40</v>
      </c>
      <c r="B84" s="64">
        <v>900200066</v>
      </c>
      <c r="C84" s="64" t="s">
        <v>125</v>
      </c>
      <c r="D84" s="68"/>
      <c r="E84" s="68"/>
      <c r="F84" s="68"/>
      <c r="G84" s="68"/>
      <c r="H84" s="56"/>
      <c r="I84" s="56"/>
      <c r="J84" s="73"/>
      <c r="K84" s="74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>
        <v>21593.710000000003</v>
      </c>
      <c r="Y84" s="73">
        <v>2484</v>
      </c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>
        <v>1098.4600000000003</v>
      </c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59">
        <f t="shared" si="12"/>
        <v>25176.170000000002</v>
      </c>
    </row>
    <row r="85" spans="1:74" ht="25.5">
      <c r="A85" s="63" t="s">
        <v>47</v>
      </c>
      <c r="B85" s="64">
        <v>900200068</v>
      </c>
      <c r="C85" s="64" t="s">
        <v>125</v>
      </c>
      <c r="D85" s="68">
        <v>0</v>
      </c>
      <c r="E85" s="68">
        <v>0</v>
      </c>
      <c r="F85" s="68">
        <v>0</v>
      </c>
      <c r="G85" s="68">
        <v>0</v>
      </c>
      <c r="H85" s="56"/>
      <c r="I85" s="56"/>
      <c r="J85" s="73"/>
      <c r="K85" s="74">
        <v>0</v>
      </c>
      <c r="L85" s="73">
        <v>90222.11</v>
      </c>
      <c r="M85" s="73"/>
      <c r="N85" s="73"/>
      <c r="O85" s="73">
        <v>19260</v>
      </c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>
        <v>11435.759999999997</v>
      </c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>
        <v>0</v>
      </c>
      <c r="BV85" s="59">
        <f t="shared" si="12"/>
        <v>120917.87</v>
      </c>
    </row>
    <row r="86" spans="1:74" ht="25.5">
      <c r="A86" s="63" t="s">
        <v>83</v>
      </c>
      <c r="B86" s="64">
        <v>900200094</v>
      </c>
      <c r="C86" s="64" t="s">
        <v>125</v>
      </c>
      <c r="D86" s="68"/>
      <c r="E86" s="68"/>
      <c r="F86" s="68"/>
      <c r="G86" s="68"/>
      <c r="H86" s="56"/>
      <c r="I86" s="56"/>
      <c r="J86" s="73"/>
      <c r="K86" s="74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>
        <v>5369.96</v>
      </c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59">
        <f t="shared" si="12"/>
        <v>5369.96</v>
      </c>
    </row>
    <row r="87" spans="1:74" ht="25.5">
      <c r="A87" s="63" t="s">
        <v>24</v>
      </c>
      <c r="B87" s="64">
        <v>901200012</v>
      </c>
      <c r="C87" s="64" t="s">
        <v>125</v>
      </c>
      <c r="D87" s="68">
        <v>7511</v>
      </c>
      <c r="E87" s="68">
        <v>7511</v>
      </c>
      <c r="F87" s="68">
        <v>7510.9</v>
      </c>
      <c r="G87" s="68">
        <v>7510.9</v>
      </c>
      <c r="H87" s="56"/>
      <c r="I87" s="56">
        <f t="shared" si="14"/>
        <v>-0.1000000000003638</v>
      </c>
      <c r="J87" s="73">
        <v>420</v>
      </c>
      <c r="K87" s="74">
        <v>0</v>
      </c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>
        <v>6308.980000000001</v>
      </c>
      <c r="Y87" s="73">
        <v>1192</v>
      </c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>
        <v>1184.02</v>
      </c>
      <c r="BF87" s="73"/>
      <c r="BG87" s="73"/>
      <c r="BH87" s="73"/>
      <c r="BI87" s="73"/>
      <c r="BJ87" s="73">
        <v>327.53</v>
      </c>
      <c r="BK87" s="73">
        <v>84</v>
      </c>
      <c r="BL87" s="73"/>
      <c r="BM87" s="73"/>
      <c r="BN87" s="73"/>
      <c r="BO87" s="73"/>
      <c r="BP87" s="73"/>
      <c r="BQ87" s="73"/>
      <c r="BR87" s="73"/>
      <c r="BS87" s="73"/>
      <c r="BT87" s="73"/>
      <c r="BU87" s="73">
        <v>1876</v>
      </c>
      <c r="BV87" s="59">
        <f t="shared" si="12"/>
        <v>18903.43</v>
      </c>
    </row>
    <row r="88" spans="1:74" ht="25.5">
      <c r="A88" s="63" t="s">
        <v>25</v>
      </c>
      <c r="B88" s="64">
        <v>901200013</v>
      </c>
      <c r="C88" s="64" t="s">
        <v>125</v>
      </c>
      <c r="D88" s="68">
        <v>28200</v>
      </c>
      <c r="E88" s="68">
        <v>28200</v>
      </c>
      <c r="F88" s="68">
        <v>28010.64</v>
      </c>
      <c r="G88" s="68">
        <v>28010.64</v>
      </c>
      <c r="H88" s="56"/>
      <c r="I88" s="56">
        <f t="shared" si="14"/>
        <v>-189.36000000000058</v>
      </c>
      <c r="J88" s="73">
        <v>932</v>
      </c>
      <c r="K88" s="74">
        <v>0</v>
      </c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>
        <v>1042.8400000000001</v>
      </c>
      <c r="Y88" s="73">
        <v>248</v>
      </c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>
        <v>2572.12</v>
      </c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>
        <v>4452</v>
      </c>
      <c r="BV88" s="59">
        <f t="shared" si="12"/>
        <v>37257.6</v>
      </c>
    </row>
    <row r="89" spans="1:74" ht="12.75">
      <c r="A89" s="63" t="s">
        <v>117</v>
      </c>
      <c r="B89" s="64">
        <v>7000001</v>
      </c>
      <c r="C89" s="64" t="s">
        <v>125</v>
      </c>
      <c r="D89" s="68"/>
      <c r="E89" s="68"/>
      <c r="F89" s="68"/>
      <c r="G89" s="68"/>
      <c r="H89" s="56"/>
      <c r="I89" s="56"/>
      <c r="J89" s="73"/>
      <c r="K89" s="74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>
        <v>3723.51</v>
      </c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59">
        <f t="shared" si="12"/>
        <v>3723.51</v>
      </c>
    </row>
    <row r="90" spans="1:74" ht="17.25" customHeight="1">
      <c r="A90" s="63" t="s">
        <v>126</v>
      </c>
      <c r="B90" s="64">
        <v>33000005</v>
      </c>
      <c r="C90" s="64" t="s">
        <v>125</v>
      </c>
      <c r="D90" s="68"/>
      <c r="E90" s="68"/>
      <c r="F90" s="68"/>
      <c r="G90" s="68"/>
      <c r="H90" s="56"/>
      <c r="I90" s="56"/>
      <c r="J90" s="73"/>
      <c r="K90" s="74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>
        <v>3821.6800000000003</v>
      </c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59">
        <f t="shared" si="12"/>
        <v>3821.6800000000003</v>
      </c>
    </row>
    <row r="91" spans="1:74" ht="19.5" customHeight="1">
      <c r="A91" s="63" t="s">
        <v>118</v>
      </c>
      <c r="B91" s="64">
        <v>170000161</v>
      </c>
      <c r="C91" s="64" t="s">
        <v>125</v>
      </c>
      <c r="D91" s="68"/>
      <c r="E91" s="68"/>
      <c r="F91" s="68"/>
      <c r="G91" s="68"/>
      <c r="H91" s="56"/>
      <c r="I91" s="56"/>
      <c r="J91" s="73"/>
      <c r="K91" s="74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>
        <v>4671.2699999999995</v>
      </c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59">
        <f t="shared" si="12"/>
        <v>4671.2699999999995</v>
      </c>
    </row>
    <row r="92" spans="1:74" ht="12.75">
      <c r="A92" s="63" t="s">
        <v>119</v>
      </c>
      <c r="B92" s="64">
        <v>641000014</v>
      </c>
      <c r="C92" s="64" t="s">
        <v>125</v>
      </c>
      <c r="D92" s="68"/>
      <c r="E92" s="68"/>
      <c r="F92" s="68"/>
      <c r="G92" s="68"/>
      <c r="H92" s="56"/>
      <c r="I92" s="56"/>
      <c r="J92" s="73"/>
      <c r="K92" s="74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>
        <v>892.17</v>
      </c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59">
        <f t="shared" si="12"/>
        <v>892.17</v>
      </c>
    </row>
    <row r="93" spans="1:74" ht="28.5" customHeight="1">
      <c r="A93" s="63" t="s">
        <v>120</v>
      </c>
      <c r="B93" s="64">
        <v>641600005</v>
      </c>
      <c r="C93" s="64" t="s">
        <v>125</v>
      </c>
      <c r="D93" s="68"/>
      <c r="E93" s="68"/>
      <c r="F93" s="68"/>
      <c r="G93" s="68"/>
      <c r="H93" s="56"/>
      <c r="I93" s="56"/>
      <c r="J93" s="73"/>
      <c r="K93" s="74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>
        <v>933</v>
      </c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59">
        <f t="shared" si="12"/>
        <v>933</v>
      </c>
    </row>
    <row r="94" spans="1:74" ht="15.75" customHeight="1">
      <c r="A94" s="63" t="s">
        <v>121</v>
      </c>
      <c r="B94" s="64">
        <v>620200013</v>
      </c>
      <c r="C94" s="64" t="s">
        <v>125</v>
      </c>
      <c r="D94" s="68"/>
      <c r="E94" s="68"/>
      <c r="F94" s="68"/>
      <c r="G94" s="68"/>
      <c r="H94" s="56"/>
      <c r="I94" s="56"/>
      <c r="J94" s="73"/>
      <c r="K94" s="74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>
        <v>5126.1900000000005</v>
      </c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59">
        <f t="shared" si="12"/>
        <v>5126.1900000000005</v>
      </c>
    </row>
    <row r="95" spans="1:74" ht="15.75" customHeight="1">
      <c r="A95" s="63" t="s">
        <v>122</v>
      </c>
      <c r="B95" s="64">
        <v>620200024</v>
      </c>
      <c r="C95" s="64" t="s">
        <v>125</v>
      </c>
      <c r="D95" s="68"/>
      <c r="E95" s="68"/>
      <c r="F95" s="68"/>
      <c r="G95" s="68"/>
      <c r="H95" s="56"/>
      <c r="I95" s="56"/>
      <c r="J95" s="73"/>
      <c r="K95" s="74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>
        <v>677.8200000000002</v>
      </c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59">
        <f t="shared" si="12"/>
        <v>677.8200000000002</v>
      </c>
    </row>
    <row r="96" spans="1:74" ht="15.75" customHeight="1">
      <c r="A96" s="63" t="s">
        <v>128</v>
      </c>
      <c r="B96" s="64">
        <v>840200059</v>
      </c>
      <c r="C96" s="64" t="s">
        <v>125</v>
      </c>
      <c r="D96" s="68"/>
      <c r="E96" s="68"/>
      <c r="F96" s="68"/>
      <c r="G96" s="68"/>
      <c r="H96" s="56"/>
      <c r="I96" s="56"/>
      <c r="J96" s="73"/>
      <c r="K96" s="74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>
        <v>22.5</v>
      </c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59">
        <f t="shared" si="12"/>
        <v>22.5</v>
      </c>
    </row>
    <row r="97" spans="1:74" ht="25.5">
      <c r="A97" s="63" t="s">
        <v>123</v>
      </c>
      <c r="B97" s="64">
        <v>880200025</v>
      </c>
      <c r="C97" s="64" t="s">
        <v>125</v>
      </c>
      <c r="D97" s="68"/>
      <c r="E97" s="68"/>
      <c r="F97" s="68"/>
      <c r="G97" s="68"/>
      <c r="H97" s="56"/>
      <c r="I97" s="56"/>
      <c r="J97" s="73"/>
      <c r="K97" s="74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>
        <v>84.3</v>
      </c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59">
        <f t="shared" si="12"/>
        <v>84.3</v>
      </c>
    </row>
    <row r="98" spans="1:74" ht="12.75">
      <c r="A98" s="91"/>
      <c r="B98" s="91"/>
      <c r="C98" s="91"/>
      <c r="D98" s="92">
        <f aca="true" t="shared" si="15" ref="D98:BO98">D10+D19+D33</f>
        <v>22337911</v>
      </c>
      <c r="E98" s="92">
        <f t="shared" si="15"/>
        <v>22337911</v>
      </c>
      <c r="F98" s="92">
        <f t="shared" si="15"/>
        <v>22338131.35</v>
      </c>
      <c r="G98" s="92">
        <f t="shared" si="15"/>
        <v>22337299.09</v>
      </c>
      <c r="H98" s="92">
        <f t="shared" si="15"/>
        <v>788.5000000001828</v>
      </c>
      <c r="I98" s="92">
        <f t="shared" si="15"/>
        <v>-568.1499999999853</v>
      </c>
      <c r="J98" s="92">
        <f t="shared" si="15"/>
        <v>813514</v>
      </c>
      <c r="K98" s="92">
        <f t="shared" si="15"/>
        <v>20</v>
      </c>
      <c r="L98" s="92">
        <f t="shared" si="15"/>
        <v>3207261.66</v>
      </c>
      <c r="M98" s="92">
        <f t="shared" si="15"/>
        <v>126293</v>
      </c>
      <c r="N98" s="92">
        <f t="shared" si="15"/>
        <v>155674</v>
      </c>
      <c r="O98" s="92">
        <f t="shared" si="15"/>
        <v>197135</v>
      </c>
      <c r="P98" s="92">
        <f t="shared" si="15"/>
        <v>0</v>
      </c>
      <c r="Q98" s="92">
        <f t="shared" si="15"/>
        <v>0</v>
      </c>
      <c r="R98" s="92">
        <f t="shared" si="15"/>
        <v>1734770.0100000002</v>
      </c>
      <c r="S98" s="92">
        <f t="shared" si="15"/>
        <v>76132</v>
      </c>
      <c r="T98" s="92">
        <f t="shared" si="15"/>
        <v>0</v>
      </c>
      <c r="U98" s="92">
        <f t="shared" si="15"/>
        <v>0</v>
      </c>
      <c r="V98" s="92">
        <f t="shared" si="15"/>
        <v>1588.02</v>
      </c>
      <c r="W98" s="92">
        <f t="shared" si="15"/>
        <v>168</v>
      </c>
      <c r="X98" s="92">
        <f t="shared" si="15"/>
        <v>1317570.8299999998</v>
      </c>
      <c r="Y98" s="92">
        <f t="shared" si="15"/>
        <v>178363</v>
      </c>
      <c r="Z98" s="92">
        <f t="shared" si="15"/>
        <v>48.94</v>
      </c>
      <c r="AA98" s="92">
        <f t="shared" si="15"/>
        <v>0</v>
      </c>
      <c r="AB98" s="92">
        <f t="shared" si="15"/>
        <v>41560.56</v>
      </c>
      <c r="AC98" s="92">
        <f t="shared" si="15"/>
        <v>888</v>
      </c>
      <c r="AD98" s="92">
        <f t="shared" si="15"/>
        <v>0</v>
      </c>
      <c r="AE98" s="92">
        <f t="shared" si="15"/>
        <v>0</v>
      </c>
      <c r="AF98" s="92">
        <f t="shared" si="15"/>
        <v>243209.54</v>
      </c>
      <c r="AG98" s="92">
        <f t="shared" si="15"/>
        <v>3358</v>
      </c>
      <c r="AH98" s="92">
        <f t="shared" si="15"/>
        <v>49190.350000000006</v>
      </c>
      <c r="AI98" s="92">
        <f t="shared" si="15"/>
        <v>259</v>
      </c>
      <c r="AJ98" s="92">
        <f t="shared" si="15"/>
        <v>63137.869999999995</v>
      </c>
      <c r="AK98" s="92">
        <f t="shared" si="15"/>
        <v>507</v>
      </c>
      <c r="AL98" s="92">
        <f t="shared" si="15"/>
        <v>0</v>
      </c>
      <c r="AM98" s="92">
        <f t="shared" si="15"/>
        <v>0</v>
      </c>
      <c r="AN98" s="92">
        <f t="shared" si="15"/>
        <v>0</v>
      </c>
      <c r="AO98" s="92">
        <f t="shared" si="15"/>
        <v>0</v>
      </c>
      <c r="AP98" s="92">
        <f t="shared" si="15"/>
        <v>155026.4</v>
      </c>
      <c r="AQ98" s="92">
        <f t="shared" si="15"/>
        <v>136</v>
      </c>
      <c r="AR98" s="92">
        <f t="shared" si="15"/>
        <v>54196.259999999995</v>
      </c>
      <c r="AS98" s="92">
        <f t="shared" si="15"/>
        <v>763</v>
      </c>
      <c r="AT98" s="92">
        <f t="shared" si="15"/>
        <v>265583.26</v>
      </c>
      <c r="AU98" s="92">
        <f t="shared" si="15"/>
        <v>357994.43999999994</v>
      </c>
      <c r="AV98" s="92">
        <f t="shared" si="15"/>
        <v>13339.419999999998</v>
      </c>
      <c r="AW98" s="92">
        <f t="shared" si="15"/>
        <v>565.18</v>
      </c>
      <c r="AX98" s="92">
        <f t="shared" si="15"/>
        <v>4</v>
      </c>
      <c r="AY98" s="92">
        <f t="shared" si="15"/>
        <v>55872.600000000006</v>
      </c>
      <c r="AZ98" s="92">
        <f t="shared" si="15"/>
        <v>0</v>
      </c>
      <c r="BA98" s="92">
        <f t="shared" si="15"/>
        <v>9123.48</v>
      </c>
      <c r="BB98" s="92">
        <f t="shared" si="15"/>
        <v>0</v>
      </c>
      <c r="BC98" s="92">
        <f t="shared" si="15"/>
        <v>5848.38</v>
      </c>
      <c r="BD98" s="92">
        <f t="shared" si="15"/>
        <v>737</v>
      </c>
      <c r="BE98" s="92">
        <f t="shared" si="15"/>
        <v>1316383.21</v>
      </c>
      <c r="BF98" s="92">
        <f t="shared" si="15"/>
        <v>0</v>
      </c>
      <c r="BG98" s="92">
        <f t="shared" si="15"/>
        <v>0</v>
      </c>
      <c r="BH98" s="92">
        <f t="shared" si="15"/>
        <v>0</v>
      </c>
      <c r="BI98" s="92">
        <f t="shared" si="15"/>
        <v>0</v>
      </c>
      <c r="BJ98" s="92">
        <f t="shared" si="15"/>
        <v>29373.14</v>
      </c>
      <c r="BK98" s="92">
        <f t="shared" si="15"/>
        <v>4722</v>
      </c>
      <c r="BL98" s="92">
        <f t="shared" si="15"/>
        <v>4182.54</v>
      </c>
      <c r="BM98" s="92">
        <f t="shared" si="15"/>
        <v>4828.360000000001</v>
      </c>
      <c r="BN98" s="92">
        <f t="shared" si="15"/>
        <v>295</v>
      </c>
      <c r="BO98" s="92">
        <f t="shared" si="15"/>
        <v>20446.040000000005</v>
      </c>
      <c r="BP98" s="92">
        <f aca="true" t="shared" si="16" ref="BP98:BU98">BP10+BP19+BP33</f>
        <v>3557</v>
      </c>
      <c r="BQ98" s="92">
        <f t="shared" si="16"/>
        <v>0</v>
      </c>
      <c r="BR98" s="92">
        <f t="shared" si="16"/>
        <v>0</v>
      </c>
      <c r="BS98" s="92">
        <f t="shared" si="16"/>
        <v>10436.96</v>
      </c>
      <c r="BT98" s="92">
        <f t="shared" si="16"/>
        <v>124</v>
      </c>
      <c r="BU98" s="92">
        <f t="shared" si="16"/>
        <v>2043024</v>
      </c>
      <c r="BV98" s="92">
        <f>BV10+BV19+BV33</f>
        <v>34622522.54</v>
      </c>
    </row>
    <row r="99" spans="4:74" ht="12.75"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</row>
    <row r="100" ht="12.75">
      <c r="BV100" s="75"/>
    </row>
    <row r="101" spans="7:74" ht="12.75">
      <c r="G101" s="75"/>
      <c r="K101" s="75"/>
      <c r="L101" s="75"/>
      <c r="M101" s="75"/>
      <c r="O101" s="75"/>
      <c r="T101" s="75"/>
      <c r="BV101" s="75"/>
    </row>
    <row r="102" spans="6:74" ht="12.75">
      <c r="F102" s="75"/>
      <c r="G102" s="75"/>
      <c r="H102" s="75"/>
      <c r="J102" s="75"/>
      <c r="L102" s="75"/>
      <c r="M102" s="75"/>
      <c r="N102" s="75"/>
      <c r="P102" s="75"/>
      <c r="T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</row>
    <row r="103" spans="10:74" ht="12.75">
      <c r="J103" s="75"/>
      <c r="K103" s="75"/>
      <c r="L103" s="75"/>
      <c r="M103" s="75"/>
      <c r="AO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</row>
    <row r="105" spans="54:74" ht="12.75"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</row>
    <row r="106" ht="12.75">
      <c r="BV106" s="75"/>
    </row>
    <row r="109" ht="12.75">
      <c r="BV109" s="75"/>
    </row>
  </sheetData>
  <sheetProtection/>
  <mergeCells count="46">
    <mergeCell ref="AJ6:AK7"/>
    <mergeCell ref="AD6:AE7"/>
    <mergeCell ref="AF6:AG7"/>
    <mergeCell ref="V6:W7"/>
    <mergeCell ref="X6:Y7"/>
    <mergeCell ref="Z6:AA7"/>
    <mergeCell ref="AB6:AC7"/>
    <mergeCell ref="A9:B9"/>
    <mergeCell ref="E7:E8"/>
    <mergeCell ref="A6:B8"/>
    <mergeCell ref="D6:K6"/>
    <mergeCell ref="L6:O7"/>
    <mergeCell ref="BU6:BU8"/>
    <mergeCell ref="AP7:AQ7"/>
    <mergeCell ref="AR7:AS7"/>
    <mergeCell ref="BM6:BN7"/>
    <mergeCell ref="BO6:BP7"/>
    <mergeCell ref="A2:R2"/>
    <mergeCell ref="BG6:BG8"/>
    <mergeCell ref="P6:Q7"/>
    <mergeCell ref="R6:S7"/>
    <mergeCell ref="T6:U7"/>
    <mergeCell ref="D7:D8"/>
    <mergeCell ref="F7:F8"/>
    <mergeCell ref="G7:G8"/>
    <mergeCell ref="H7:H8"/>
    <mergeCell ref="I7:I8"/>
    <mergeCell ref="J7:K7"/>
    <mergeCell ref="AL6:AM7"/>
    <mergeCell ref="AN6:AO7"/>
    <mergeCell ref="AP6:AS6"/>
    <mergeCell ref="BQ6:BR7"/>
    <mergeCell ref="BH6:BI7"/>
    <mergeCell ref="BJ6:BK7"/>
    <mergeCell ref="BL6:BL8"/>
    <mergeCell ref="AH6:AI7"/>
    <mergeCell ref="BC6:BD7"/>
    <mergeCell ref="BV6:BV8"/>
    <mergeCell ref="AV6:AV8"/>
    <mergeCell ref="AW6:AX7"/>
    <mergeCell ref="AT6:AT8"/>
    <mergeCell ref="BE6:BF7"/>
    <mergeCell ref="AU6:AU8"/>
    <mergeCell ref="AY6:AZ7"/>
    <mergeCell ref="BA6:BB7"/>
    <mergeCell ref="BS6:BT7"/>
  </mergeCells>
  <printOptions/>
  <pageMargins left="0.2362204724409449" right="0.1968503937007874" top="0.15748031496062992" bottom="0.15748031496062992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2023-04-04T11:43:04Z</cp:lastPrinted>
  <dcterms:created xsi:type="dcterms:W3CDTF">2006-03-14T12:21:32Z</dcterms:created>
  <dcterms:modified xsi:type="dcterms:W3CDTF">2023-04-04T11:43:22Z</dcterms:modified>
  <cp:category/>
  <cp:version/>
  <cp:contentType/>
  <cp:contentStatus/>
</cp:coreProperties>
</file>