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Vidzeme" sheetId="1" r:id="rId1"/>
  </sheets>
  <definedNames>
    <definedName name="_xlfn.IFERROR" hidden="1">#NAME?</definedName>
    <definedName name="_xlnm.Print_Titles" localSheetId="0">'Vidzeme'!$6:$7</definedName>
  </definedNames>
  <calcPr fullCalcOnLoad="1"/>
</workbook>
</file>

<file path=xl/sharedStrings.xml><?xml version="1.0" encoding="utf-8"?>
<sst xmlns="http://schemas.openxmlformats.org/spreadsheetml/2006/main" count="173" uniqueCount="116">
  <si>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</si>
  <si>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</si>
  <si>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</si>
  <si>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</si>
  <si>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</si>
  <si>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</si>
  <si>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Liepiņa Māra - acu ārsta prakse</t>
  </si>
  <si>
    <t>Amoliņa Ildze - ārsta prakse endokrinoloģijā</t>
  </si>
  <si>
    <t>Elksnis Imants - ārsta prakse oftalmoloģijā</t>
  </si>
  <si>
    <t>Stubure Inese - ārsta prakse oftalmoloģijā</t>
  </si>
  <si>
    <t>Liepiņa Dzintra - ārsta prakse neiroloģijā</t>
  </si>
  <si>
    <t>Ārgale Vēsma - ārsta prakse kardioloģijā</t>
  </si>
  <si>
    <t>Radziņš Māris - ārsta prakse ķirurģijā</t>
  </si>
  <si>
    <t>Ārstniecības iestādes</t>
  </si>
  <si>
    <t>Līguma summa</t>
  </si>
  <si>
    <t>Puriņa Regīna - ārsta prakse neiroloģijā</t>
  </si>
  <si>
    <t>Valmieras veselības centrs, SIA</t>
  </si>
  <si>
    <t>Cēsu bērnu un pusaudžu reproduktīvās veselības centrs, SIA</t>
  </si>
  <si>
    <t>Točs Oskars - ārsta prakse neiroloģijā</t>
  </si>
  <si>
    <t>Veiktais darba apjoms pārskata periodā</t>
  </si>
  <si>
    <t>Ārstniecības iestādes ieņēmumi kopā</t>
  </si>
  <si>
    <t>veiktais darba apjoms</t>
  </si>
  <si>
    <t>t.sk.</t>
  </si>
  <si>
    <t>Freimane Aija - ārsta prakse neiroloģijā un algoloģijā</t>
  </si>
  <si>
    <t>Mazūre Jolanta - ārsta prakse ginekoloģijā, dzemdniecībā</t>
  </si>
  <si>
    <t>Pudze Dace - ārsta prakse ginekoloģijā, dzemdniecībā</t>
  </si>
  <si>
    <t>Saleniece Sarmīte - ārsta prakse reimatoloģijā</t>
  </si>
  <si>
    <t>Šķiltere Grieta - ārsta prakse ginekoloģijā, dzemdniecībā</t>
  </si>
  <si>
    <t>AURIS, Madonas rajona D.Kalves individuālais uzņēmums</t>
  </si>
  <si>
    <t>Batalauska Vija -ārsta prakse ginekoloģijā, dzemdniecībā</t>
  </si>
  <si>
    <t>MP, Jura Kociņa individuālais uzņēmums</t>
  </si>
  <si>
    <t>Uzbeka Ilona - ģimenes ārsta un ārsta pneimonologa prakse</t>
  </si>
  <si>
    <t>J.Krauzes ārsta prakse, SIA</t>
  </si>
  <si>
    <t>Epizodes un manipulācijas</t>
  </si>
  <si>
    <t xml:space="preserve">Fiksētais ikmēneša maksājums  
ārstu speciālistu kabinetiem un struktūrvienībām </t>
  </si>
  <si>
    <t>Poliklīnikas un veselības centri kopā</t>
  </si>
  <si>
    <t>t.sk.pa ārstniecības iestādēm</t>
  </si>
  <si>
    <t>Rehabilitācijas centrs "Līgatne", SIA</t>
  </si>
  <si>
    <t>Varakļānu veselības aprūpes centrs, SIA</t>
  </si>
  <si>
    <t>I.GRUNDMANES APO, SIA</t>
  </si>
  <si>
    <t>Sandras Dunkures ārsta prakse oftalmoloģijā, SIA</t>
  </si>
  <si>
    <t>Medikamenti</t>
  </si>
  <si>
    <t>Muceniece Ināra - ārsta prakse ginekoloģijā, dzemdniecībā</t>
  </si>
  <si>
    <t>Plūme Anda - ģimenes ārsta un ginekologa, dzemdību speciālista prakse</t>
  </si>
  <si>
    <t>Madonas slimnīca, Madonas novada pašvaldības SIA</t>
  </si>
  <si>
    <t>Sarkanā Krusta Smiltenes slimnīca, SIA</t>
  </si>
  <si>
    <t>Arianda Grīnvalde ārsta prakse psihiatrijā, IK</t>
  </si>
  <si>
    <t>Elksne Ērika - ārsta prakse ginekoloģijā, dzemdniecībā</t>
  </si>
  <si>
    <t>I.Zupas ārstu prakse, SIA</t>
  </si>
  <si>
    <t>Maksimova-Agafonova Ina - ārsta prakse dermatoloģijā, veneroloģijā</t>
  </si>
  <si>
    <t>Valsts kompensētais pacienta līdzmaksājums</t>
  </si>
  <si>
    <t>valsts neapmaksātais pacienta līdzmaksājums, ņemot vērā pārstrādi</t>
  </si>
  <si>
    <t>valsts kompensētais pacienta līdzmaksājums</t>
  </si>
  <si>
    <t>Ineses Samulevičas medicīniskā privātprakse, SIA</t>
  </si>
  <si>
    <t>AP82 - Covid-19 laboratorijas pakalpojumi  </t>
  </si>
  <si>
    <t>Ginta Lapiņa ārsta prakse, SIA</t>
  </si>
  <si>
    <t>Silvijas Lapiņas ārsta prakse, SIA</t>
  </si>
  <si>
    <t>Līguma summa pārskata periodā</t>
  </si>
  <si>
    <t>Gunta Škapare - psihologa prakse</t>
  </si>
  <si>
    <t>Inese Varlamova - psihologa prakse</t>
  </si>
  <si>
    <t>TERVO, SIA</t>
  </si>
  <si>
    <t>Skaidrīte Krakope - psihologa prakse</t>
  </si>
  <si>
    <t>AP86 - SARS-CoV-2 antigēna noteikšana</t>
  </si>
  <si>
    <t xml:space="preserve">Lubānas Sociālās aprūpes centrs, Madonas novada Lubānas apvienības pārvalde </t>
  </si>
  <si>
    <t>Liene Āboliņa - psihologa prakse</t>
  </si>
  <si>
    <t>t.sk. Psihoemocionālās veselības uzraudzības un atbalsta kabinets</t>
  </si>
  <si>
    <t>t.sk.Fiksētais maksājums par IAL izmantošanu uzņemšanas nodaļā (LNS2_7</t>
  </si>
  <si>
    <t>Nieru aizstājējterapija dienas stacionārā (AP101)</t>
  </si>
  <si>
    <t>Augsta riska bērnu profilakse pret sezonālo saslimšanu ar respiratori sincitiālo vīrusu (AP47)</t>
  </si>
  <si>
    <t>Priekšlaicīgi dzimušo bērnu profilakse (AP54)</t>
  </si>
  <si>
    <t>Profilaktiskās apskates (ieskaitot AP64, AP65, AP72, AP73, AP76)</t>
  </si>
  <si>
    <t>Prognozējamā invaliditāte un novēršamās invaliditātes ārstu konsīlijs (AP44)</t>
  </si>
  <si>
    <t>Mammogrāfija (AP07)</t>
  </si>
  <si>
    <t>Medicīniskā apaugļošana (AP43)</t>
  </si>
  <si>
    <t>Ļaundabīgo audzēju primārie diagnostiskie izmeklējumi  (AP55)</t>
  </si>
  <si>
    <t>Speciālistu konsultācijas konstatētas atradnes gadījumā  (AP56)</t>
  </si>
  <si>
    <t>Ļaundabīgo audzēju sekundārie diagnostiskie izmeklējumi (AP58)</t>
  </si>
  <si>
    <t>Pacientu izmeklēšana pirms un pēc aknu transplantācijas (AP63)</t>
  </si>
  <si>
    <t>Pozitronu emisijas tomogrāfijas/datortomogrāfijas (PET/DT) izmeklējumi (AP67)</t>
  </si>
  <si>
    <t>Rehabilitācija pacientiem, kas pārslimojuši Covid-19</t>
  </si>
  <si>
    <t>bērniem (AP89) un pieaugušiem (AP90)</t>
  </si>
  <si>
    <t>dienas stacionārā bērniem (AP92) un dienas stacionārā pieaugušajiem (AP91)</t>
  </si>
  <si>
    <t>AP83 - Covid-19 vakcinācijas kabineta pakalpojumi</t>
  </si>
  <si>
    <t>Skābekļa terapija (AP93)</t>
  </si>
  <si>
    <t>Psihologa/psihoterapeita pakalpojumi (AP87)</t>
  </si>
  <si>
    <t>Gripas vakcinācija (AP95, AP97)</t>
  </si>
  <si>
    <t>AP123 - SAVA pakalpojumi personām ar COVID-19 infekciju vai kontaktpersonām (taloni ar CS pacientu grupu)</t>
  </si>
  <si>
    <t xml:space="preserve">AP124 - Pārējie pakalpojumi, kas tiek finansēti no līdzekļiem neparedzētiem gadījumiem </t>
  </si>
  <si>
    <t xml:space="preserve">Autiska spektra traucējumu diagnostika (AP99) </t>
  </si>
  <si>
    <t>Prioritārie pakalpojumi pacientiem ar ļaundabīgo audzēju (AP122)</t>
  </si>
  <si>
    <t>Ambulatorie pakalpojumi Ukrainas iedzīvotājiem saistībā ar militāro konfliktu (AP125)</t>
  </si>
  <si>
    <t>Laboratoriskie izmeklējumi Ukrainas iedzīvotājiem saistībā ar militāro konfliktu (AP126)</t>
  </si>
  <si>
    <t>Dienas stacionāra pakalpojumi Ukrainas iedzīvotājiem saistībā ar militāro konfliktu (AP127)</t>
  </si>
  <si>
    <t>Izmeklējumi Ukrainas iedzīvotājiem saistībā ar militāro konfliktu (AP128)</t>
  </si>
  <si>
    <t>Patvēruma meklētājiem sniegtie pakalpojumi, saskaņā ar valdības apstiprināto rīcības plānu (AP57)</t>
  </si>
  <si>
    <t>Aprēķinātais pacienta līdzmaksājums (iekasē ārstniecības iestāde)</t>
  </si>
  <si>
    <t xml:space="preserve">SAVA speciālistu prakses un citi pakalpojumu sniedzēji, kopā </t>
  </si>
  <si>
    <t>Galīte Solveiga -acu ārsta prakse</t>
  </si>
  <si>
    <t>Dinamiska novērošana pēc Covid (AP131)</t>
  </si>
  <si>
    <t>Alūksnes slimnīca, SIA</t>
  </si>
  <si>
    <t>Balvu un Gulbenes slimnīcu apvienība, SIA</t>
  </si>
  <si>
    <t>CĒSU KLĪNIKA, SIA</t>
  </si>
  <si>
    <t>Vidzemes slimnīca, SIA</t>
  </si>
  <si>
    <t>Limbažu slimnīca, SIA</t>
  </si>
  <si>
    <t>BĒRNU PSIHONEIROLOĢISKĀ SLIMNĪCA "AINAŽI", Valsts SIA</t>
  </si>
  <si>
    <t>Strenču psihoneiroloģiskā slimnīca, Valsts SIA</t>
  </si>
  <si>
    <t>Alūksnes primārās veselības aprūpes centrs, SIA</t>
  </si>
  <si>
    <t>Ērgļu slimnīca, Ērgļu pašvaldības SIA</t>
  </si>
  <si>
    <t>Mazsalacas slimnīca, SIA</t>
  </si>
  <si>
    <t>Viļakas Veselības aprūpes centrs, SIA</t>
  </si>
  <si>
    <t>J.TRALMAKA UN A.TRALMAKAS ĀRSTA PRAKSE, SIA</t>
  </si>
  <si>
    <t xml:space="preserve">Marmed, SIA </t>
  </si>
  <si>
    <t>Salvere IR, SIA</t>
  </si>
  <si>
    <t>URO SOLUTION, SIA</t>
  </si>
  <si>
    <t>Vinetas Volkovičas Ārsta Prakse, SIA</t>
  </si>
  <si>
    <t>Pārskats par noslēgtiem līgumiem  un veikto  sekundārās ambulatorās veselības aprūpes (SAVA) darba apjomu Vidzemē 2022.gada 12 mēnešos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</si>
</sst>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  <numFmt numFmtId="203" formatCode="#,##0.000000000000"/>
    <numFmt numFmtId="204" formatCode="#,##0.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</numFmts>
  <fonts count="4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7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9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7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0" applyNumberFormat="0" applyBorder="0" applyAlignment="0" applyProtection="0"/>
    <xf numFmtId="0" fontId="4" fillId="5" borderId="0" applyNumberFormat="0" applyBorder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0" fontId="31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8" fillId="7" borderId="0" applyNumberFormat="0" applyBorder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35" fillId="0" borderId="7" applyNumberFormat="0" applyFill="0" applyAlignment="0" applyProtection="0"/>
    <xf numFmtId="0" fontId="10" fillId="0" borderId="8" applyNumberFormat="0" applyFill="0" applyAlignment="0" applyProtection="0"/>
    <xf numFmtId="0" fontId="36" fillId="0" borderId="9" applyNumberFormat="0" applyFill="0" applyAlignment="0" applyProtection="0"/>
    <xf numFmtId="0" fontId="11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0" borderId="1" applyNumberFormat="0" applyAlignment="0" applyProtection="0"/>
    <xf numFmtId="0" fontId="12" fillId="13" borderId="2" applyNumberFormat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51" borderId="0" applyNumberFormat="0" applyBorder="0" applyAlignment="0" applyProtection="0"/>
    <xf numFmtId="0" fontId="14" fillId="5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2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1" fillId="55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56" borderId="19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right" vertical="center" wrapText="1"/>
    </xf>
    <xf numFmtId="3" fontId="21" fillId="56" borderId="19" xfId="0" applyNumberFormat="1" applyFont="1" applyFill="1" applyBorder="1" applyAlignment="1">
      <alignment vertical="top" wrapText="1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right"/>
    </xf>
    <xf numFmtId="4" fontId="21" fillId="56" borderId="19" xfId="0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4" fontId="23" fillId="0" borderId="19" xfId="0" applyNumberFormat="1" applyFont="1" applyBorder="1" applyAlignment="1">
      <alignment/>
    </xf>
    <xf numFmtId="0" fontId="23" fillId="0" borderId="0" xfId="0" applyFont="1" applyAlignment="1">
      <alignment/>
    </xf>
    <xf numFmtId="3" fontId="21" fillId="56" borderId="19" xfId="0" applyNumberFormat="1" applyFont="1" applyFill="1" applyBorder="1" applyAlignment="1">
      <alignment wrapText="1"/>
    </xf>
    <xf numFmtId="0" fontId="24" fillId="0" borderId="19" xfId="0" applyFont="1" applyBorder="1" applyAlignment="1">
      <alignment horizontal="right" vertical="center" wrapText="1"/>
    </xf>
    <xf numFmtId="4" fontId="21" fillId="0" borderId="19" xfId="0" applyNumberFormat="1" applyFont="1" applyBorder="1" applyAlignment="1">
      <alignment horizontal="right" wrapText="1"/>
    </xf>
    <xf numFmtId="0" fontId="21" fillId="56" borderId="19" xfId="96" applyFont="1" applyFill="1" applyBorder="1" applyAlignment="1">
      <alignment wrapText="1"/>
      <protection/>
    </xf>
    <xf numFmtId="0" fontId="21" fillId="56" borderId="19" xfId="96" applyNumberFormat="1" applyFont="1" applyFill="1" applyBorder="1">
      <alignment/>
      <protection/>
    </xf>
    <xf numFmtId="4" fontId="21" fillId="0" borderId="19" xfId="0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4" fontId="21" fillId="56" borderId="19" xfId="96" applyNumberFormat="1" applyFont="1" applyFill="1" applyBorder="1" applyAlignment="1">
      <alignment horizontal="right"/>
      <protection/>
    </xf>
    <xf numFmtId="4" fontId="21" fillId="0" borderId="19" xfId="96" applyNumberFormat="1" applyFont="1" applyFill="1" applyBorder="1" applyAlignment="1">
      <alignment horizontal="right"/>
      <protection/>
    </xf>
    <xf numFmtId="0" fontId="21" fillId="0" borderId="19" xfId="0" applyFont="1" applyBorder="1" applyAlignment="1">
      <alignment vertical="top" wrapText="1"/>
    </xf>
    <xf numFmtId="0" fontId="21" fillId="0" borderId="19" xfId="0" applyFont="1" applyBorder="1" applyAlignment="1">
      <alignment/>
    </xf>
    <xf numFmtId="4" fontId="21" fillId="0" borderId="19" xfId="0" applyNumberFormat="1" applyFont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" fontId="21" fillId="0" borderId="19" xfId="0" applyNumberFormat="1" applyFont="1" applyBorder="1" applyAlignment="1">
      <alignment horizontal="right" vertical="center" wrapText="1"/>
    </xf>
    <xf numFmtId="4" fontId="21" fillId="0" borderId="19" xfId="0" applyNumberFormat="1" applyFont="1" applyBorder="1" applyAlignment="1">
      <alignment/>
    </xf>
    <xf numFmtId="0" fontId="23" fillId="57" borderId="19" xfId="0" applyFont="1" applyFill="1" applyBorder="1" applyAlignment="1">
      <alignment/>
    </xf>
    <xf numFmtId="4" fontId="23" fillId="57" borderId="19" xfId="0" applyNumberFormat="1" applyFont="1" applyFill="1" applyBorder="1" applyAlignment="1">
      <alignment/>
    </xf>
    <xf numFmtId="0" fontId="23" fillId="57" borderId="19" xfId="0" applyFont="1" applyFill="1" applyBorder="1" applyAlignment="1">
      <alignment horizontal="left" vertical="center" wrapText="1"/>
    </xf>
    <xf numFmtId="4" fontId="23" fillId="57" borderId="19" xfId="0" applyNumberFormat="1" applyFont="1" applyFill="1" applyBorder="1" applyAlignment="1">
      <alignment wrapText="1"/>
    </xf>
    <xf numFmtId="4" fontId="23" fillId="57" borderId="19" xfId="0" applyNumberFormat="1" applyFont="1" applyFill="1" applyBorder="1" applyAlignment="1">
      <alignment horizontal="right" wrapText="1"/>
    </xf>
    <xf numFmtId="3" fontId="23" fillId="57" borderId="19" xfId="0" applyNumberFormat="1" applyFont="1" applyFill="1" applyBorder="1" applyAlignment="1">
      <alignment wrapText="1"/>
    </xf>
    <xf numFmtId="4" fontId="21" fillId="0" borderId="19" xfId="0" applyNumberFormat="1" applyFont="1" applyBorder="1" applyAlignment="1">
      <alignment horizontal="center" vertical="center" wrapText="1"/>
    </xf>
    <xf numFmtId="0" fontId="21" fillId="56" borderId="19" xfId="0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wrapText="1"/>
    </xf>
    <xf numFmtId="0" fontId="26" fillId="0" borderId="0" xfId="0" applyFont="1" applyAlignment="1">
      <alignment horizontal="center" wrapText="1"/>
    </xf>
    <xf numFmtId="0" fontId="21" fillId="56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4" fontId="21" fillId="56" borderId="23" xfId="0" applyNumberFormat="1" applyFont="1" applyFill="1" applyBorder="1" applyAlignment="1">
      <alignment horizontal="center" vertical="center" wrapText="1"/>
    </xf>
    <xf numFmtId="4" fontId="21" fillId="56" borderId="24" xfId="0" applyNumberFormat="1" applyFont="1" applyFill="1" applyBorder="1" applyAlignment="1">
      <alignment horizontal="center" vertical="center" wrapText="1"/>
    </xf>
    <xf numFmtId="4" fontId="21" fillId="56" borderId="25" xfId="0" applyNumberFormat="1" applyFont="1" applyFill="1" applyBorder="1" applyAlignment="1">
      <alignment horizontal="center" vertical="center" wrapText="1"/>
    </xf>
    <xf numFmtId="4" fontId="21" fillId="56" borderId="26" xfId="0" applyNumberFormat="1" applyFont="1" applyFill="1" applyBorder="1" applyAlignment="1">
      <alignment horizontal="center" vertical="center" wrapText="1"/>
    </xf>
    <xf numFmtId="4" fontId="21" fillId="56" borderId="27" xfId="0" applyNumberFormat="1" applyFont="1" applyFill="1" applyBorder="1" applyAlignment="1">
      <alignment horizontal="center" vertical="center" wrapText="1"/>
    </xf>
    <xf numFmtId="4" fontId="21" fillId="56" borderId="28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25" xfId="0" applyNumberFormat="1" applyFont="1" applyBorder="1" applyAlignment="1">
      <alignment horizontal="center" vertical="center" wrapText="1"/>
    </xf>
    <xf numFmtId="4" fontId="21" fillId="0" borderId="26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4" fontId="21" fillId="56" borderId="29" xfId="0" applyNumberFormat="1" applyFont="1" applyFill="1" applyBorder="1" applyAlignment="1">
      <alignment horizontal="center" vertical="center" wrapText="1"/>
    </xf>
    <xf numFmtId="4" fontId="21" fillId="56" borderId="30" xfId="0" applyNumberFormat="1" applyFont="1" applyFill="1" applyBorder="1" applyAlignment="1">
      <alignment horizontal="center" vertical="center" wrapText="1"/>
    </xf>
    <xf numFmtId="4" fontId="21" fillId="56" borderId="31" xfId="0" applyNumberFormat="1" applyFont="1" applyFill="1" applyBorder="1" applyAlignment="1">
      <alignment horizontal="center" vertical="center" wrapText="1"/>
    </xf>
    <xf numFmtId="4" fontId="21" fillId="56" borderId="32" xfId="0" applyNumberFormat="1" applyFont="1" applyFill="1" applyBorder="1" applyAlignment="1">
      <alignment horizontal="center" vertical="center" wrapText="1"/>
    </xf>
    <xf numFmtId="4" fontId="21" fillId="56" borderId="33" xfId="0" applyNumberFormat="1" applyFont="1" applyFill="1" applyBorder="1" applyAlignment="1">
      <alignment horizontal="center" vertical="center" wrapText="1"/>
    </xf>
    <xf numFmtId="4" fontId="21" fillId="56" borderId="34" xfId="0" applyNumberFormat="1" applyFont="1" applyFill="1" applyBorder="1" applyAlignment="1">
      <alignment horizontal="center" vertical="center" wrapText="1"/>
    </xf>
    <xf numFmtId="4" fontId="21" fillId="56" borderId="22" xfId="0" applyNumberFormat="1" applyFont="1" applyFill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 horizontal="center" vertical="center" wrapText="1"/>
    </xf>
    <xf numFmtId="4" fontId="21" fillId="56" borderId="20" xfId="0" applyNumberFormat="1" applyFont="1" applyFill="1" applyBorder="1" applyAlignment="1">
      <alignment horizontal="center" vertical="center" wrapText="1"/>
    </xf>
    <xf numFmtId="4" fontId="21" fillId="56" borderId="21" xfId="0" applyNumberFormat="1" applyFont="1" applyFill="1" applyBorder="1" applyAlignment="1">
      <alignment horizontal="center" vertical="center" wrapText="1"/>
    </xf>
    <xf numFmtId="4" fontId="21" fillId="56" borderId="38" xfId="0" applyNumberFormat="1" applyFont="1" applyFill="1" applyBorder="1" applyAlignment="1">
      <alignment horizontal="center" vertical="center" wrapText="1"/>
    </xf>
    <xf numFmtId="4" fontId="21" fillId="56" borderId="19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4" fontId="21" fillId="56" borderId="35" xfId="0" applyNumberFormat="1" applyFont="1" applyFill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7" xfId="106"/>
    <cellStyle name="Normal 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Percent 2 2 2" xfId="114"/>
    <cellStyle name="Percent 2 3" xfId="115"/>
    <cellStyle name="Percent 4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3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BT92" sqref="BT92"/>
      <selection pane="topRight" activeCell="BT92" sqref="BT92"/>
      <selection pane="bottomLeft" activeCell="BT92" sqref="BT92"/>
      <selection pane="bottomRight" activeCell="A3" sqref="A3"/>
    </sheetView>
  </sheetViews>
  <sheetFormatPr defaultColWidth="9.140625" defaultRowHeight="12.75"/>
  <cols>
    <col min="1" max="1" width="28.421875" style="1" customWidth="1"/>
    <col min="2" max="2" width="10.57421875" style="1" hidden="1" customWidth="1"/>
    <col min="3" max="3" width="15.00390625" style="2" customWidth="1"/>
    <col min="4" max="4" width="14.421875" style="2" customWidth="1"/>
    <col min="5" max="5" width="14.7109375" style="2" customWidth="1"/>
    <col min="6" max="6" width="15.140625" style="2" customWidth="1"/>
    <col min="7" max="7" width="12.7109375" style="2" customWidth="1"/>
    <col min="8" max="8" width="13.140625" style="2" customWidth="1"/>
    <col min="9" max="9" width="12.7109375" style="2" customWidth="1"/>
    <col min="10" max="10" width="12.140625" style="2" customWidth="1"/>
    <col min="11" max="12" width="13.7109375" style="2" customWidth="1"/>
    <col min="13" max="13" width="12.28125" style="2" customWidth="1"/>
    <col min="14" max="14" width="12.140625" style="2" customWidth="1"/>
    <col min="15" max="16" width="13.140625" style="2" customWidth="1"/>
    <col min="17" max="17" width="13.7109375" style="2" customWidth="1"/>
    <col min="18" max="18" width="10.8515625" style="2" customWidth="1"/>
    <col min="19" max="19" width="13.140625" style="2" customWidth="1"/>
    <col min="20" max="20" width="11.140625" style="2" customWidth="1"/>
    <col min="21" max="22" width="13.00390625" style="2" customWidth="1"/>
    <col min="23" max="23" width="12.57421875" style="2" customWidth="1"/>
    <col min="24" max="30" width="12.00390625" style="2" customWidth="1"/>
    <col min="31" max="31" width="12.7109375" style="2" customWidth="1"/>
    <col min="32" max="34" width="12.00390625" style="2" customWidth="1"/>
    <col min="35" max="35" width="12.8515625" style="2" customWidth="1"/>
    <col min="36" max="36" width="11.28125" style="2" customWidth="1"/>
    <col min="37" max="37" width="12.00390625" style="2" customWidth="1"/>
    <col min="38" max="38" width="9.57421875" style="2" customWidth="1"/>
    <col min="39" max="39" width="12.7109375" style="2" customWidth="1"/>
    <col min="40" max="40" width="12.00390625" style="2" customWidth="1"/>
    <col min="41" max="43" width="13.8515625" style="2" customWidth="1"/>
    <col min="44" max="72" width="14.00390625" style="2" customWidth="1"/>
    <col min="73" max="73" width="14.7109375" style="2" customWidth="1"/>
    <col min="74" max="16384" width="9.140625" style="2" customWidth="1"/>
  </cols>
  <sheetData>
    <row r="1" ht="12.75">
      <c r="Q1" s="3"/>
    </row>
    <row r="2" spans="1:17" ht="15.75" customHeight="1">
      <c r="A2" s="45" t="s">
        <v>115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6" spans="1:73" ht="22.5" customHeight="1">
      <c r="A6" s="47" t="s">
        <v>13</v>
      </c>
      <c r="B6" s="47"/>
      <c r="C6" s="48" t="s">
        <v>33</v>
      </c>
      <c r="D6" s="48"/>
      <c r="E6" s="48"/>
      <c r="F6" s="48"/>
      <c r="G6" s="48"/>
      <c r="H6" s="48"/>
      <c r="I6" s="48"/>
      <c r="J6" s="48"/>
      <c r="K6" s="49" t="s">
        <v>34</v>
      </c>
      <c r="L6" s="50"/>
      <c r="M6" s="50"/>
      <c r="N6" s="51"/>
      <c r="O6" s="55" t="s">
        <v>41</v>
      </c>
      <c r="P6" s="55"/>
      <c r="Q6" s="43" t="s">
        <v>67</v>
      </c>
      <c r="R6" s="43"/>
      <c r="S6" s="56" t="s">
        <v>68</v>
      </c>
      <c r="T6" s="57"/>
      <c r="U6" s="63" t="s">
        <v>69</v>
      </c>
      <c r="V6" s="64"/>
      <c r="W6" s="43" t="s">
        <v>70</v>
      </c>
      <c r="X6" s="43"/>
      <c r="Y6" s="43" t="s">
        <v>71</v>
      </c>
      <c r="Z6" s="43"/>
      <c r="AA6" s="43" t="s">
        <v>72</v>
      </c>
      <c r="AB6" s="43"/>
      <c r="AC6" s="43" t="s">
        <v>73</v>
      </c>
      <c r="AD6" s="43"/>
      <c r="AE6" s="43" t="s">
        <v>74</v>
      </c>
      <c r="AF6" s="43"/>
      <c r="AG6" s="55" t="s">
        <v>75</v>
      </c>
      <c r="AH6" s="55"/>
      <c r="AI6" s="43" t="s">
        <v>76</v>
      </c>
      <c r="AJ6" s="43"/>
      <c r="AK6" s="56" t="s">
        <v>77</v>
      </c>
      <c r="AL6" s="57"/>
      <c r="AM6" s="43" t="s">
        <v>78</v>
      </c>
      <c r="AN6" s="43"/>
      <c r="AO6" s="60" t="s">
        <v>79</v>
      </c>
      <c r="AP6" s="61"/>
      <c r="AQ6" s="61"/>
      <c r="AR6" s="62"/>
      <c r="AS6" s="65" t="s">
        <v>54</v>
      </c>
      <c r="AT6" s="65" t="s">
        <v>82</v>
      </c>
      <c r="AU6" s="65" t="s">
        <v>62</v>
      </c>
      <c r="AV6" s="76" t="s">
        <v>83</v>
      </c>
      <c r="AW6" s="76"/>
      <c r="AX6" s="76" t="s">
        <v>84</v>
      </c>
      <c r="AY6" s="76"/>
      <c r="AZ6" s="76" t="s">
        <v>85</v>
      </c>
      <c r="BA6" s="76"/>
      <c r="BB6" s="63" t="s">
        <v>86</v>
      </c>
      <c r="BC6" s="80"/>
      <c r="BD6" s="65" t="s">
        <v>87</v>
      </c>
      <c r="BE6" s="65"/>
      <c r="BF6" s="67" t="s">
        <v>88</v>
      </c>
      <c r="BG6" s="65" t="s">
        <v>89</v>
      </c>
      <c r="BH6" s="65"/>
      <c r="BI6" s="70" t="s">
        <v>90</v>
      </c>
      <c r="BJ6" s="71"/>
      <c r="BK6" s="67" t="s">
        <v>91</v>
      </c>
      <c r="BL6" s="70" t="s">
        <v>92</v>
      </c>
      <c r="BM6" s="71"/>
      <c r="BN6" s="70" t="s">
        <v>93</v>
      </c>
      <c r="BO6" s="71"/>
      <c r="BP6" s="70" t="s">
        <v>94</v>
      </c>
      <c r="BQ6" s="71"/>
      <c r="BR6" s="70" t="s">
        <v>98</v>
      </c>
      <c r="BS6" s="71"/>
      <c r="BT6" s="81" t="s">
        <v>95</v>
      </c>
      <c r="BU6" s="82" t="s">
        <v>20</v>
      </c>
    </row>
    <row r="7" spans="1:73" ht="58.5" customHeight="1">
      <c r="A7" s="47"/>
      <c r="B7" s="47"/>
      <c r="C7" s="48" t="s">
        <v>14</v>
      </c>
      <c r="D7" s="78" t="s">
        <v>57</v>
      </c>
      <c r="E7" s="78" t="s">
        <v>19</v>
      </c>
      <c r="F7" s="78" t="s">
        <v>3</v>
      </c>
      <c r="G7" s="48" t="s">
        <v>4</v>
      </c>
      <c r="H7" s="48" t="s">
        <v>0</v>
      </c>
      <c r="I7" s="43" t="s">
        <v>50</v>
      </c>
      <c r="J7" s="43"/>
      <c r="K7" s="52"/>
      <c r="L7" s="53"/>
      <c r="M7" s="53"/>
      <c r="N7" s="54"/>
      <c r="O7" s="55"/>
      <c r="P7" s="55"/>
      <c r="Q7" s="43"/>
      <c r="R7" s="43"/>
      <c r="S7" s="58"/>
      <c r="T7" s="59"/>
      <c r="U7" s="52"/>
      <c r="V7" s="5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55"/>
      <c r="AH7" s="55"/>
      <c r="AI7" s="43"/>
      <c r="AJ7" s="43"/>
      <c r="AK7" s="58"/>
      <c r="AL7" s="59"/>
      <c r="AM7" s="43"/>
      <c r="AN7" s="43"/>
      <c r="AO7" s="52" t="s">
        <v>80</v>
      </c>
      <c r="AP7" s="54"/>
      <c r="AQ7" s="52" t="s">
        <v>81</v>
      </c>
      <c r="AR7" s="54"/>
      <c r="AS7" s="74"/>
      <c r="AT7" s="74"/>
      <c r="AU7" s="74"/>
      <c r="AV7" s="77"/>
      <c r="AW7" s="77"/>
      <c r="AX7" s="77"/>
      <c r="AY7" s="77"/>
      <c r="AZ7" s="77"/>
      <c r="BA7" s="77"/>
      <c r="BB7" s="52"/>
      <c r="BC7" s="54"/>
      <c r="BD7" s="66"/>
      <c r="BE7" s="66"/>
      <c r="BF7" s="68"/>
      <c r="BG7" s="66"/>
      <c r="BH7" s="66"/>
      <c r="BI7" s="72"/>
      <c r="BJ7" s="73"/>
      <c r="BK7" s="68"/>
      <c r="BL7" s="72"/>
      <c r="BM7" s="73"/>
      <c r="BN7" s="72"/>
      <c r="BO7" s="73"/>
      <c r="BP7" s="72"/>
      <c r="BQ7" s="73"/>
      <c r="BR7" s="72"/>
      <c r="BS7" s="73"/>
      <c r="BT7" s="81"/>
      <c r="BU7" s="68"/>
    </row>
    <row r="8" spans="1:73" s="31" customFormat="1" ht="92.25" customHeight="1">
      <c r="A8" s="47"/>
      <c r="B8" s="47"/>
      <c r="C8" s="48"/>
      <c r="D8" s="79"/>
      <c r="E8" s="79"/>
      <c r="F8" s="79"/>
      <c r="G8" s="48"/>
      <c r="H8" s="48"/>
      <c r="I8" s="4" t="s">
        <v>2</v>
      </c>
      <c r="J8" s="4" t="s">
        <v>51</v>
      </c>
      <c r="K8" s="4" t="s">
        <v>21</v>
      </c>
      <c r="L8" s="4" t="s">
        <v>65</v>
      </c>
      <c r="M8" s="4" t="s">
        <v>66</v>
      </c>
      <c r="N8" s="4" t="s">
        <v>52</v>
      </c>
      <c r="O8" s="5" t="s">
        <v>19</v>
      </c>
      <c r="P8" s="5" t="s">
        <v>3</v>
      </c>
      <c r="Q8" s="4" t="s">
        <v>21</v>
      </c>
      <c r="R8" s="4" t="s">
        <v>52</v>
      </c>
      <c r="S8" s="4" t="s">
        <v>21</v>
      </c>
      <c r="T8" s="6" t="s">
        <v>52</v>
      </c>
      <c r="U8" s="4" t="s">
        <v>21</v>
      </c>
      <c r="V8" s="4" t="s">
        <v>52</v>
      </c>
      <c r="W8" s="4" t="s">
        <v>21</v>
      </c>
      <c r="X8" s="4" t="s">
        <v>52</v>
      </c>
      <c r="Y8" s="4" t="s">
        <v>21</v>
      </c>
      <c r="Z8" s="4" t="s">
        <v>52</v>
      </c>
      <c r="AA8" s="4" t="s">
        <v>21</v>
      </c>
      <c r="AB8" s="4" t="s">
        <v>52</v>
      </c>
      <c r="AC8" s="4" t="s">
        <v>21</v>
      </c>
      <c r="AD8" s="4" t="s">
        <v>52</v>
      </c>
      <c r="AE8" s="4" t="s">
        <v>21</v>
      </c>
      <c r="AF8" s="4" t="s">
        <v>52</v>
      </c>
      <c r="AG8" s="4" t="s">
        <v>21</v>
      </c>
      <c r="AH8" s="4" t="s">
        <v>52</v>
      </c>
      <c r="AI8" s="4" t="s">
        <v>21</v>
      </c>
      <c r="AJ8" s="4" t="s">
        <v>52</v>
      </c>
      <c r="AK8" s="4" t="s">
        <v>21</v>
      </c>
      <c r="AL8" s="4" t="s">
        <v>52</v>
      </c>
      <c r="AM8" s="4" t="s">
        <v>21</v>
      </c>
      <c r="AN8" s="4" t="s">
        <v>52</v>
      </c>
      <c r="AO8" s="7" t="s">
        <v>21</v>
      </c>
      <c r="AP8" s="7" t="s">
        <v>52</v>
      </c>
      <c r="AQ8" s="7" t="s">
        <v>21</v>
      </c>
      <c r="AR8" s="7" t="s">
        <v>52</v>
      </c>
      <c r="AS8" s="75" t="s">
        <v>21</v>
      </c>
      <c r="AT8" s="75" t="s">
        <v>21</v>
      </c>
      <c r="AU8" s="75" t="s">
        <v>21</v>
      </c>
      <c r="AV8" s="8" t="s">
        <v>21</v>
      </c>
      <c r="AW8" s="8" t="s">
        <v>52</v>
      </c>
      <c r="AX8" s="8" t="s">
        <v>21</v>
      </c>
      <c r="AY8" s="8" t="s">
        <v>52</v>
      </c>
      <c r="AZ8" s="8" t="s">
        <v>21</v>
      </c>
      <c r="BA8" s="8" t="s">
        <v>52</v>
      </c>
      <c r="BB8" s="8" t="s">
        <v>21</v>
      </c>
      <c r="BC8" s="8" t="s">
        <v>52</v>
      </c>
      <c r="BD8" s="8" t="s">
        <v>21</v>
      </c>
      <c r="BE8" s="8" t="s">
        <v>52</v>
      </c>
      <c r="BF8" s="69" t="s">
        <v>21</v>
      </c>
      <c r="BG8" s="8" t="s">
        <v>21</v>
      </c>
      <c r="BH8" s="8" t="s">
        <v>52</v>
      </c>
      <c r="BI8" s="8" t="s">
        <v>21</v>
      </c>
      <c r="BJ8" s="8" t="s">
        <v>52</v>
      </c>
      <c r="BK8" s="69"/>
      <c r="BL8" s="8" t="s">
        <v>21</v>
      </c>
      <c r="BM8" s="8" t="s">
        <v>52</v>
      </c>
      <c r="BN8" s="8" t="s">
        <v>21</v>
      </c>
      <c r="BO8" s="8" t="s">
        <v>52</v>
      </c>
      <c r="BP8" s="8" t="s">
        <v>21</v>
      </c>
      <c r="BQ8" s="8" t="s">
        <v>52</v>
      </c>
      <c r="BR8" s="8" t="s">
        <v>21</v>
      </c>
      <c r="BS8" s="8" t="s">
        <v>52</v>
      </c>
      <c r="BT8" s="67"/>
      <c r="BU8" s="83"/>
    </row>
    <row r="9" spans="1:73" s="34" customFormat="1" ht="29.25" customHeight="1">
      <c r="A9" s="44">
        <v>1</v>
      </c>
      <c r="B9" s="44"/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32">
        <v>13</v>
      </c>
      <c r="O9" s="32">
        <v>14</v>
      </c>
      <c r="P9" s="32">
        <v>15</v>
      </c>
      <c r="Q9" s="32">
        <v>16</v>
      </c>
      <c r="R9" s="32">
        <v>17</v>
      </c>
      <c r="S9" s="32">
        <v>18</v>
      </c>
      <c r="T9" s="32">
        <v>19</v>
      </c>
      <c r="U9" s="32">
        <v>20</v>
      </c>
      <c r="V9" s="32">
        <v>21</v>
      </c>
      <c r="W9" s="32">
        <v>22</v>
      </c>
      <c r="X9" s="32">
        <v>23</v>
      </c>
      <c r="Y9" s="32">
        <v>24</v>
      </c>
      <c r="Z9" s="32">
        <v>25</v>
      </c>
      <c r="AA9" s="32">
        <v>26</v>
      </c>
      <c r="AB9" s="32">
        <v>27</v>
      </c>
      <c r="AC9" s="32">
        <v>28</v>
      </c>
      <c r="AD9" s="32">
        <v>29</v>
      </c>
      <c r="AE9" s="32">
        <v>30</v>
      </c>
      <c r="AF9" s="32">
        <v>31</v>
      </c>
      <c r="AG9" s="32">
        <v>32</v>
      </c>
      <c r="AH9" s="32">
        <v>33</v>
      </c>
      <c r="AI9" s="32">
        <v>34</v>
      </c>
      <c r="AJ9" s="32">
        <v>35</v>
      </c>
      <c r="AK9" s="32">
        <v>36</v>
      </c>
      <c r="AL9" s="32">
        <v>37</v>
      </c>
      <c r="AM9" s="32">
        <v>38</v>
      </c>
      <c r="AN9" s="32">
        <v>39</v>
      </c>
      <c r="AO9" s="32">
        <v>40</v>
      </c>
      <c r="AP9" s="32">
        <v>41</v>
      </c>
      <c r="AQ9" s="32">
        <v>42</v>
      </c>
      <c r="AR9" s="32">
        <v>43</v>
      </c>
      <c r="AS9" s="32">
        <v>44</v>
      </c>
      <c r="AT9" s="32">
        <v>45</v>
      </c>
      <c r="AU9" s="32">
        <v>46</v>
      </c>
      <c r="AV9" s="32">
        <v>47</v>
      </c>
      <c r="AW9" s="32">
        <v>48</v>
      </c>
      <c r="AX9" s="32">
        <v>49</v>
      </c>
      <c r="AY9" s="32">
        <v>50</v>
      </c>
      <c r="AZ9" s="32">
        <v>51</v>
      </c>
      <c r="BA9" s="32">
        <v>52</v>
      </c>
      <c r="BB9" s="32">
        <v>53</v>
      </c>
      <c r="BC9" s="32">
        <v>54</v>
      </c>
      <c r="BD9" s="32">
        <v>55</v>
      </c>
      <c r="BE9" s="32">
        <v>56</v>
      </c>
      <c r="BF9" s="32">
        <v>57</v>
      </c>
      <c r="BG9" s="32">
        <v>58</v>
      </c>
      <c r="BH9" s="32">
        <v>59</v>
      </c>
      <c r="BI9" s="32">
        <v>60</v>
      </c>
      <c r="BJ9" s="32">
        <v>61</v>
      </c>
      <c r="BK9" s="32">
        <v>62</v>
      </c>
      <c r="BL9" s="32">
        <v>63</v>
      </c>
      <c r="BM9" s="32">
        <v>64</v>
      </c>
      <c r="BN9" s="32">
        <v>65</v>
      </c>
      <c r="BO9" s="32">
        <v>66</v>
      </c>
      <c r="BP9" s="32">
        <v>67</v>
      </c>
      <c r="BQ9" s="32">
        <v>68</v>
      </c>
      <c r="BR9" s="32">
        <v>69</v>
      </c>
      <c r="BS9" s="32">
        <v>70</v>
      </c>
      <c r="BT9" s="32">
        <v>71</v>
      </c>
      <c r="BU9" s="33">
        <v>72</v>
      </c>
    </row>
    <row r="10" spans="1:73" s="34" customFormat="1" ht="29.25" customHeight="1">
      <c r="A10" s="42" t="s">
        <v>1</v>
      </c>
      <c r="B10" s="42"/>
      <c r="C10" s="40">
        <f aca="true" t="shared" si="0" ref="C10:AH10">SUM(C12:C20)</f>
        <v>12494692</v>
      </c>
      <c r="D10" s="40">
        <f t="shared" si="0"/>
        <v>12494692</v>
      </c>
      <c r="E10" s="40">
        <f t="shared" si="0"/>
        <v>12488617.350000003</v>
      </c>
      <c r="F10" s="40">
        <f t="shared" si="0"/>
        <v>12488617.350000003</v>
      </c>
      <c r="G10" s="40">
        <f t="shared" si="0"/>
        <v>-713.8299999989686</v>
      </c>
      <c r="H10" s="40">
        <f t="shared" si="0"/>
        <v>-5360.82000000006</v>
      </c>
      <c r="I10" s="40">
        <f t="shared" si="0"/>
        <v>439294</v>
      </c>
      <c r="J10" s="40">
        <f t="shared" si="0"/>
        <v>0</v>
      </c>
      <c r="K10" s="40">
        <f t="shared" si="0"/>
        <v>2246705</v>
      </c>
      <c r="L10" s="40">
        <f t="shared" si="0"/>
        <v>191546</v>
      </c>
      <c r="M10" s="40">
        <f t="shared" si="0"/>
        <v>164190</v>
      </c>
      <c r="N10" s="40">
        <f t="shared" si="0"/>
        <v>71732</v>
      </c>
      <c r="O10" s="40">
        <f t="shared" si="0"/>
        <v>0</v>
      </c>
      <c r="P10" s="40">
        <f t="shared" si="0"/>
        <v>0</v>
      </c>
      <c r="Q10" s="40">
        <f t="shared" si="0"/>
        <v>598585.49</v>
      </c>
      <c r="R10" s="40">
        <f t="shared" si="0"/>
        <v>28014</v>
      </c>
      <c r="S10" s="40">
        <f t="shared" si="0"/>
        <v>0</v>
      </c>
      <c r="T10" s="40">
        <f t="shared" si="0"/>
        <v>0</v>
      </c>
      <c r="U10" s="40">
        <f t="shared" si="0"/>
        <v>3338.97</v>
      </c>
      <c r="V10" s="40">
        <f t="shared" si="0"/>
        <v>360</v>
      </c>
      <c r="W10" s="40">
        <f t="shared" si="0"/>
        <v>288078.05</v>
      </c>
      <c r="X10" s="40">
        <f t="shared" si="0"/>
        <v>39574</v>
      </c>
      <c r="Y10" s="40">
        <f t="shared" si="0"/>
        <v>21499.98</v>
      </c>
      <c r="Z10" s="40">
        <f t="shared" si="0"/>
        <v>624</v>
      </c>
      <c r="AA10" s="40">
        <f t="shared" si="0"/>
        <v>17981.390000000003</v>
      </c>
      <c r="AB10" s="40">
        <f t="shared" si="0"/>
        <v>366</v>
      </c>
      <c r="AC10" s="40">
        <f t="shared" si="0"/>
        <v>0</v>
      </c>
      <c r="AD10" s="40">
        <f t="shared" si="0"/>
        <v>0</v>
      </c>
      <c r="AE10" s="40">
        <f t="shared" si="0"/>
        <v>189528.63999999998</v>
      </c>
      <c r="AF10" s="40">
        <f t="shared" si="0"/>
        <v>2127</v>
      </c>
      <c r="AG10" s="40">
        <f t="shared" si="0"/>
        <v>0</v>
      </c>
      <c r="AH10" s="40">
        <f t="shared" si="0"/>
        <v>0</v>
      </c>
      <c r="AI10" s="40">
        <f aca="true" t="shared" si="1" ref="AI10:BU10">SUM(AI12:AI20)</f>
        <v>576.6</v>
      </c>
      <c r="AJ10" s="40">
        <f t="shared" si="1"/>
        <v>0</v>
      </c>
      <c r="AK10" s="40">
        <f t="shared" si="1"/>
        <v>0</v>
      </c>
      <c r="AL10" s="40">
        <f t="shared" si="1"/>
        <v>0</v>
      </c>
      <c r="AM10" s="40">
        <f t="shared" si="1"/>
        <v>0</v>
      </c>
      <c r="AN10" s="40">
        <f t="shared" si="1"/>
        <v>0</v>
      </c>
      <c r="AO10" s="40">
        <f t="shared" si="1"/>
        <v>12719.78</v>
      </c>
      <c r="AP10" s="40">
        <f t="shared" si="1"/>
        <v>20</v>
      </c>
      <c r="AQ10" s="40">
        <f t="shared" si="1"/>
        <v>21344.04</v>
      </c>
      <c r="AR10" s="40">
        <f t="shared" si="1"/>
        <v>0</v>
      </c>
      <c r="AS10" s="40">
        <f t="shared" si="1"/>
        <v>4264.48</v>
      </c>
      <c r="AT10" s="40">
        <f t="shared" si="1"/>
        <v>75280.81</v>
      </c>
      <c r="AU10" s="40">
        <f t="shared" si="1"/>
        <v>43533.92</v>
      </c>
      <c r="AV10" s="40">
        <f t="shared" si="1"/>
        <v>379.64</v>
      </c>
      <c r="AW10" s="40">
        <f t="shared" si="1"/>
        <v>12</v>
      </c>
      <c r="AX10" s="40">
        <f t="shared" si="1"/>
        <v>506.6</v>
      </c>
      <c r="AY10" s="40">
        <f t="shared" si="1"/>
        <v>0</v>
      </c>
      <c r="AZ10" s="40">
        <f t="shared" si="1"/>
        <v>917.7599999999999</v>
      </c>
      <c r="BA10" s="40">
        <f t="shared" si="1"/>
        <v>0</v>
      </c>
      <c r="BB10" s="40">
        <f t="shared" si="1"/>
        <v>6623.52</v>
      </c>
      <c r="BC10" s="40">
        <f t="shared" si="1"/>
        <v>896</v>
      </c>
      <c r="BD10" s="40">
        <f t="shared" si="1"/>
        <v>625362.47</v>
      </c>
      <c r="BE10" s="40">
        <f t="shared" si="1"/>
        <v>0</v>
      </c>
      <c r="BF10" s="40">
        <f t="shared" si="1"/>
        <v>0</v>
      </c>
      <c r="BG10" s="40">
        <f t="shared" si="1"/>
        <v>0</v>
      </c>
      <c r="BH10" s="40">
        <f t="shared" si="1"/>
        <v>0</v>
      </c>
      <c r="BI10" s="40">
        <f t="shared" si="1"/>
        <v>3441.0299999999997</v>
      </c>
      <c r="BJ10" s="40">
        <f t="shared" si="1"/>
        <v>1118</v>
      </c>
      <c r="BK10" s="40">
        <f t="shared" si="1"/>
        <v>1115.12</v>
      </c>
      <c r="BL10" s="40">
        <f t="shared" si="1"/>
        <v>0</v>
      </c>
      <c r="BM10" s="40">
        <f t="shared" si="1"/>
        <v>0</v>
      </c>
      <c r="BN10" s="40">
        <f t="shared" si="1"/>
        <v>7028.410000000001</v>
      </c>
      <c r="BO10" s="40">
        <f t="shared" si="1"/>
        <v>1418</v>
      </c>
      <c r="BP10" s="40">
        <f t="shared" si="1"/>
        <v>57.14</v>
      </c>
      <c r="BQ10" s="40">
        <f t="shared" si="1"/>
        <v>11</v>
      </c>
      <c r="BR10" s="40">
        <f t="shared" si="1"/>
        <v>582.65</v>
      </c>
      <c r="BS10" s="40">
        <f t="shared" si="1"/>
        <v>12</v>
      </c>
      <c r="BT10" s="40">
        <f t="shared" si="1"/>
        <v>1142731</v>
      </c>
      <c r="BU10" s="40">
        <f t="shared" si="1"/>
        <v>18386377.839999996</v>
      </c>
    </row>
    <row r="11" spans="1:73" s="31" customFormat="1" ht="12" customHeight="1">
      <c r="A11" s="9" t="s">
        <v>22</v>
      </c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1"/>
      <c r="P11" s="11"/>
      <c r="Q11" s="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73" s="16" customFormat="1" ht="16.5" customHeight="1">
      <c r="A12" s="10" t="s">
        <v>99</v>
      </c>
      <c r="B12" s="11">
        <v>360200027</v>
      </c>
      <c r="C12" s="12">
        <v>502923</v>
      </c>
      <c r="D12" s="13">
        <v>502923</v>
      </c>
      <c r="E12" s="13">
        <v>502907.34</v>
      </c>
      <c r="F12" s="13">
        <v>502907.34</v>
      </c>
      <c r="G12" s="12">
        <f>E12-D12</f>
        <v>-15.659999999974389</v>
      </c>
      <c r="H12" s="12"/>
      <c r="I12" s="12">
        <v>23863</v>
      </c>
      <c r="J12" s="14">
        <v>0</v>
      </c>
      <c r="K12" s="12">
        <v>37421</v>
      </c>
      <c r="L12" s="12">
        <v>17413</v>
      </c>
      <c r="M12" s="12">
        <v>20008</v>
      </c>
      <c r="N12" s="12"/>
      <c r="O12" s="12"/>
      <c r="P12" s="12"/>
      <c r="Q12" s="12"/>
      <c r="R12" s="12"/>
      <c r="S12" s="12"/>
      <c r="T12" s="12"/>
      <c r="U12" s="12"/>
      <c r="V12" s="12"/>
      <c r="W12" s="12">
        <v>8100.42</v>
      </c>
      <c r="X12" s="12">
        <v>1188</v>
      </c>
      <c r="Y12" s="12"/>
      <c r="Z12" s="12"/>
      <c r="AA12" s="12"/>
      <c r="AB12" s="12"/>
      <c r="AC12" s="12"/>
      <c r="AD12" s="12"/>
      <c r="AE12" s="12">
        <v>4675.64</v>
      </c>
      <c r="AF12" s="12">
        <v>24</v>
      </c>
      <c r="AG12" s="12"/>
      <c r="AH12" s="12"/>
      <c r="AI12" s="12">
        <v>12.02</v>
      </c>
      <c r="AJ12" s="12">
        <v>0</v>
      </c>
      <c r="AK12" s="12"/>
      <c r="AL12" s="12"/>
      <c r="AM12" s="12"/>
      <c r="AN12" s="12"/>
      <c r="AO12" s="12"/>
      <c r="AP12" s="12"/>
      <c r="AQ12" s="12"/>
      <c r="AR12" s="12"/>
      <c r="AS12" s="12">
        <v>4264.48</v>
      </c>
      <c r="AT12" s="12">
        <v>871.68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>
        <v>29762.46</v>
      </c>
      <c r="BE12" s="12">
        <v>0</v>
      </c>
      <c r="BF12" s="12"/>
      <c r="BG12" s="12"/>
      <c r="BH12" s="12"/>
      <c r="BI12" s="12">
        <v>136.21</v>
      </c>
      <c r="BJ12" s="12">
        <v>46</v>
      </c>
      <c r="BK12" s="12">
        <v>207.37</v>
      </c>
      <c r="BL12" s="12"/>
      <c r="BM12" s="12"/>
      <c r="BN12" s="12">
        <v>536.2</v>
      </c>
      <c r="BO12" s="12">
        <v>139</v>
      </c>
      <c r="BP12" s="12"/>
      <c r="BQ12" s="12"/>
      <c r="BR12" s="12"/>
      <c r="BS12" s="12"/>
      <c r="BT12" s="12">
        <v>54408</v>
      </c>
      <c r="BU12" s="15">
        <f>F12+I12+K12+N12+P12+Q12+R12+S12+T12+U12+V12+W12+X12+Y12+Z12+AA12+AB12+AC12+AD12+AE12+AF12+AG12+AH12+AI12+AJ12+AK12+AL12+AM12+AN12+AO12+AP12+AQ12+AR12+AS12+AT12+AU12+AV12+AW12+AX12+AY12+AZ12+BA12+BB12+BC12+BD12+BE12+BF12+BG12+BH12+BI12+BJ12+BK12+BL12+BM12+BN12+BO12+BP12+BQ12+BT12</f>
        <v>668562.8200000001</v>
      </c>
    </row>
    <row r="13" spans="1:73" s="16" customFormat="1" ht="29.25" customHeight="1">
      <c r="A13" s="10" t="s">
        <v>100</v>
      </c>
      <c r="B13" s="11">
        <v>500200052</v>
      </c>
      <c r="C13" s="12">
        <v>1406696</v>
      </c>
      <c r="D13" s="13">
        <v>1406696</v>
      </c>
      <c r="E13" s="13">
        <v>1406413.88</v>
      </c>
      <c r="F13" s="13">
        <v>1406413.88</v>
      </c>
      <c r="G13" s="12"/>
      <c r="H13" s="12">
        <f aca="true" t="shared" si="2" ref="H13:H20">E13-D13</f>
        <v>-282.12000000011176</v>
      </c>
      <c r="I13" s="12">
        <v>63990</v>
      </c>
      <c r="J13" s="12">
        <v>0</v>
      </c>
      <c r="K13" s="12">
        <v>489555</v>
      </c>
      <c r="L13" s="12">
        <v>17413</v>
      </c>
      <c r="M13" s="12">
        <v>28683</v>
      </c>
      <c r="N13" s="12">
        <v>8548</v>
      </c>
      <c r="O13" s="12"/>
      <c r="P13" s="12"/>
      <c r="Q13" s="12"/>
      <c r="R13" s="12"/>
      <c r="S13" s="12"/>
      <c r="T13" s="12"/>
      <c r="U13" s="12"/>
      <c r="V13" s="12"/>
      <c r="W13" s="12">
        <v>30352.57</v>
      </c>
      <c r="X13" s="12">
        <v>4628</v>
      </c>
      <c r="Y13" s="12"/>
      <c r="Z13" s="12"/>
      <c r="AA13" s="12"/>
      <c r="AB13" s="12"/>
      <c r="AC13" s="12"/>
      <c r="AD13" s="12"/>
      <c r="AE13" s="12">
        <v>11209.91</v>
      </c>
      <c r="AF13" s="12">
        <v>172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>
        <v>24485.73</v>
      </c>
      <c r="AU13" s="12">
        <v>980.48</v>
      </c>
      <c r="AV13" s="12"/>
      <c r="AW13" s="12"/>
      <c r="AX13" s="12"/>
      <c r="AY13" s="12"/>
      <c r="AZ13" s="12">
        <v>16.62</v>
      </c>
      <c r="BA13" s="12"/>
      <c r="BB13" s="12">
        <v>79.15</v>
      </c>
      <c r="BC13" s="12">
        <v>3</v>
      </c>
      <c r="BD13" s="12">
        <v>64538.37</v>
      </c>
      <c r="BE13" s="12"/>
      <c r="BF13" s="12"/>
      <c r="BG13" s="12"/>
      <c r="BH13" s="12"/>
      <c r="BI13" s="12">
        <v>1572.49</v>
      </c>
      <c r="BJ13" s="12">
        <v>216</v>
      </c>
      <c r="BK13" s="12"/>
      <c r="BL13" s="12"/>
      <c r="BM13" s="12"/>
      <c r="BN13" s="12">
        <v>1531.31</v>
      </c>
      <c r="BO13" s="12">
        <v>285</v>
      </c>
      <c r="BP13" s="12"/>
      <c r="BQ13" s="12"/>
      <c r="BR13" s="12"/>
      <c r="BS13" s="12"/>
      <c r="BT13" s="12">
        <v>143423</v>
      </c>
      <c r="BU13" s="15">
        <f aca="true" t="shared" si="3" ref="BU13:BU20">F13+I13+K13+N13+P13+Q13+R13+S13+T13+U13+V13+W13+X13+Y13+Z13+AA13+AB13+AC13+AD13+AE13+AF13+AG13+AH13+AI13+AJ13+AK13+AL13+AM13+AN13+AO13+AP13+AQ13+AR13+AS13+AT13+AU13+AV13+AW13+AX13+AY13+AZ13+BA13+BB13+BC13+BD13+BE13+BF13+BG13+BH13+BI13+BJ13+BK13+BL13+BM13+BN13+BO13+BP13+BQ13+BT13</f>
        <v>2252000.5100000002</v>
      </c>
    </row>
    <row r="14" spans="1:73" s="16" customFormat="1" ht="16.5" customHeight="1">
      <c r="A14" s="10" t="s">
        <v>101</v>
      </c>
      <c r="B14" s="11">
        <v>420200052</v>
      </c>
      <c r="C14" s="12">
        <v>2506442</v>
      </c>
      <c r="D14" s="13">
        <v>2506442</v>
      </c>
      <c r="E14" s="13">
        <v>2506378.7300000004</v>
      </c>
      <c r="F14" s="13">
        <v>2506378.7300000004</v>
      </c>
      <c r="G14" s="12">
        <f>E14-D14</f>
        <v>-63.269999999552965</v>
      </c>
      <c r="H14" s="12"/>
      <c r="I14" s="12">
        <v>103363</v>
      </c>
      <c r="J14" s="12">
        <v>0</v>
      </c>
      <c r="K14" s="12">
        <v>463149</v>
      </c>
      <c r="L14" s="12">
        <v>17413</v>
      </c>
      <c r="M14" s="12">
        <v>25061</v>
      </c>
      <c r="N14" s="12">
        <v>32184</v>
      </c>
      <c r="O14" s="12"/>
      <c r="P14" s="12"/>
      <c r="Q14" s="12"/>
      <c r="R14" s="12"/>
      <c r="S14" s="12"/>
      <c r="T14" s="12"/>
      <c r="U14" s="12"/>
      <c r="V14" s="12"/>
      <c r="W14" s="12">
        <v>23773.15</v>
      </c>
      <c r="X14" s="12">
        <v>5452</v>
      </c>
      <c r="Y14" s="12">
        <v>102.3</v>
      </c>
      <c r="Z14" s="12">
        <v>20</v>
      </c>
      <c r="AA14" s="12"/>
      <c r="AB14" s="12"/>
      <c r="AC14" s="12"/>
      <c r="AD14" s="12"/>
      <c r="AE14" s="12">
        <v>29529.3</v>
      </c>
      <c r="AF14" s="12">
        <v>486</v>
      </c>
      <c r="AG14" s="12"/>
      <c r="AH14" s="12"/>
      <c r="AI14" s="12"/>
      <c r="AJ14" s="12"/>
      <c r="AK14" s="12"/>
      <c r="AL14" s="12"/>
      <c r="AM14" s="12"/>
      <c r="AN14" s="12"/>
      <c r="AO14" s="12">
        <v>4418.860000000001</v>
      </c>
      <c r="AP14" s="12">
        <v>20</v>
      </c>
      <c r="AQ14" s="12">
        <v>21344.04</v>
      </c>
      <c r="AR14" s="12">
        <v>0</v>
      </c>
      <c r="AS14" s="12"/>
      <c r="AT14" s="12"/>
      <c r="AU14" s="12">
        <v>462.56</v>
      </c>
      <c r="AV14" s="12"/>
      <c r="AW14" s="12"/>
      <c r="AX14" s="12"/>
      <c r="AY14" s="12"/>
      <c r="AZ14" s="12"/>
      <c r="BA14" s="12"/>
      <c r="BB14" s="12">
        <v>2974.81</v>
      </c>
      <c r="BC14" s="12">
        <v>582</v>
      </c>
      <c r="BD14" s="12">
        <v>124812.04</v>
      </c>
      <c r="BE14" s="12"/>
      <c r="BF14" s="12"/>
      <c r="BG14" s="12"/>
      <c r="BH14" s="12"/>
      <c r="BI14" s="12">
        <v>711.72</v>
      </c>
      <c r="BJ14" s="12">
        <v>160</v>
      </c>
      <c r="BK14" s="12"/>
      <c r="BL14" s="12"/>
      <c r="BM14" s="12"/>
      <c r="BN14" s="12">
        <v>1388.05</v>
      </c>
      <c r="BO14" s="12">
        <v>228</v>
      </c>
      <c r="BP14" s="12">
        <v>43.46</v>
      </c>
      <c r="BQ14" s="12">
        <v>4</v>
      </c>
      <c r="BR14" s="12"/>
      <c r="BS14" s="12"/>
      <c r="BT14" s="12">
        <v>229781</v>
      </c>
      <c r="BU14" s="15">
        <f t="shared" si="3"/>
        <v>3551368.02</v>
      </c>
    </row>
    <row r="15" spans="1:73" s="16" customFormat="1" ht="29.25" customHeight="1">
      <c r="A15" s="10" t="s">
        <v>44</v>
      </c>
      <c r="B15" s="11">
        <v>700200041</v>
      </c>
      <c r="C15" s="12">
        <v>2184144</v>
      </c>
      <c r="D15" s="13">
        <v>2184144</v>
      </c>
      <c r="E15" s="13">
        <v>2183509.4200000004</v>
      </c>
      <c r="F15" s="13">
        <v>2183509.4200000004</v>
      </c>
      <c r="G15" s="12">
        <f>E15-D15</f>
        <v>-634.5799999996088</v>
      </c>
      <c r="H15" s="12"/>
      <c r="I15" s="12">
        <v>66038</v>
      </c>
      <c r="J15" s="12">
        <v>0</v>
      </c>
      <c r="K15" s="12">
        <v>120434</v>
      </c>
      <c r="L15" s="12">
        <v>17413</v>
      </c>
      <c r="M15" s="12">
        <v>28523</v>
      </c>
      <c r="N15" s="12">
        <v>5360</v>
      </c>
      <c r="O15" s="12"/>
      <c r="P15" s="12"/>
      <c r="Q15" s="12">
        <v>149846.01</v>
      </c>
      <c r="R15" s="12">
        <v>6769</v>
      </c>
      <c r="S15" s="12"/>
      <c r="T15" s="12"/>
      <c r="U15" s="12"/>
      <c r="V15" s="12"/>
      <c r="W15" s="12">
        <v>84547.65000000001</v>
      </c>
      <c r="X15" s="12">
        <v>10048</v>
      </c>
      <c r="Y15" s="12">
        <v>21397.68</v>
      </c>
      <c r="Z15" s="12">
        <v>604</v>
      </c>
      <c r="AA15" s="12">
        <v>9793.38</v>
      </c>
      <c r="AB15" s="12">
        <v>171</v>
      </c>
      <c r="AC15" s="12"/>
      <c r="AD15" s="12"/>
      <c r="AE15" s="12">
        <v>16039.560000000001</v>
      </c>
      <c r="AF15" s="12">
        <v>197</v>
      </c>
      <c r="AG15" s="12"/>
      <c r="AH15" s="12"/>
      <c r="AI15" s="12">
        <v>75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>
        <v>14940.96</v>
      </c>
      <c r="AU15" s="12"/>
      <c r="AV15" s="12">
        <v>72.1</v>
      </c>
      <c r="AW15" s="12"/>
      <c r="AX15" s="12"/>
      <c r="AY15" s="12"/>
      <c r="AZ15" s="12"/>
      <c r="BA15" s="12"/>
      <c r="BB15" s="12">
        <v>3569.56</v>
      </c>
      <c r="BC15" s="12">
        <v>311</v>
      </c>
      <c r="BD15" s="12">
        <v>82123.32</v>
      </c>
      <c r="BE15" s="12">
        <v>0</v>
      </c>
      <c r="BF15" s="12"/>
      <c r="BG15" s="12"/>
      <c r="BH15" s="12"/>
      <c r="BI15" s="12">
        <v>479.37</v>
      </c>
      <c r="BJ15" s="12">
        <v>144</v>
      </c>
      <c r="BK15" s="12"/>
      <c r="BL15" s="12"/>
      <c r="BM15" s="12"/>
      <c r="BN15" s="12"/>
      <c r="BO15" s="12"/>
      <c r="BP15" s="12"/>
      <c r="BQ15" s="12"/>
      <c r="BR15" s="12"/>
      <c r="BS15" s="12"/>
      <c r="BT15" s="12">
        <v>201101</v>
      </c>
      <c r="BU15" s="15">
        <f t="shared" si="3"/>
        <v>2977571.0100000007</v>
      </c>
    </row>
    <row r="16" spans="1:73" ht="11.25" customHeight="1">
      <c r="A16" s="17" t="s">
        <v>102</v>
      </c>
      <c r="B16" s="11">
        <v>250000092</v>
      </c>
      <c r="C16" s="12">
        <v>3459748</v>
      </c>
      <c r="D16" s="13">
        <v>3459748</v>
      </c>
      <c r="E16" s="13">
        <v>3459747.71</v>
      </c>
      <c r="F16" s="13">
        <v>3459747.71</v>
      </c>
      <c r="G16" s="12">
        <f>E16-D16</f>
        <v>-0.2900000000372529</v>
      </c>
      <c r="H16" s="12"/>
      <c r="I16" s="12">
        <v>105867</v>
      </c>
      <c r="J16" s="12">
        <v>0</v>
      </c>
      <c r="K16" s="12">
        <v>323723</v>
      </c>
      <c r="L16" s="12">
        <v>34827</v>
      </c>
      <c r="M16" s="12">
        <v>47307</v>
      </c>
      <c r="N16" s="12">
        <v>9796</v>
      </c>
      <c r="O16" s="12"/>
      <c r="P16" s="12"/>
      <c r="Q16" s="12">
        <v>448739.48</v>
      </c>
      <c r="R16" s="12">
        <v>21245</v>
      </c>
      <c r="S16" s="12"/>
      <c r="T16" s="12"/>
      <c r="U16" s="12">
        <v>3338.97</v>
      </c>
      <c r="V16" s="12">
        <v>360</v>
      </c>
      <c r="W16" s="12">
        <v>99345.52</v>
      </c>
      <c r="X16" s="12">
        <v>10401</v>
      </c>
      <c r="Y16" s="12"/>
      <c r="Z16" s="12"/>
      <c r="AA16" s="12">
        <v>7954.700000000001</v>
      </c>
      <c r="AB16" s="12">
        <v>183</v>
      </c>
      <c r="AC16" s="12"/>
      <c r="AD16" s="12"/>
      <c r="AE16" s="12">
        <v>112932.1</v>
      </c>
      <c r="AF16" s="12">
        <v>1107</v>
      </c>
      <c r="AG16" s="12"/>
      <c r="AH16" s="12"/>
      <c r="AI16" s="12">
        <v>489.58</v>
      </c>
      <c r="AJ16" s="12"/>
      <c r="AK16" s="12"/>
      <c r="AL16" s="12"/>
      <c r="AM16" s="12"/>
      <c r="AN16" s="12"/>
      <c r="AO16" s="12">
        <v>8300.92</v>
      </c>
      <c r="AP16" s="12"/>
      <c r="AQ16" s="12"/>
      <c r="AR16" s="12"/>
      <c r="AS16" s="12"/>
      <c r="AT16" s="12">
        <v>21126.03</v>
      </c>
      <c r="AU16" s="12">
        <v>41984.6</v>
      </c>
      <c r="AV16" s="12">
        <v>307.54</v>
      </c>
      <c r="AW16" s="12">
        <v>12</v>
      </c>
      <c r="AX16" s="12"/>
      <c r="AY16" s="12"/>
      <c r="AZ16" s="12">
        <v>392.18</v>
      </c>
      <c r="BA16" s="12"/>
      <c r="BB16" s="12"/>
      <c r="BC16" s="12"/>
      <c r="BD16" s="12">
        <v>181858.11</v>
      </c>
      <c r="BE16" s="12"/>
      <c r="BF16" s="12"/>
      <c r="BG16" s="12"/>
      <c r="BH16" s="12"/>
      <c r="BI16" s="12">
        <v>541.24</v>
      </c>
      <c r="BJ16" s="12">
        <v>552</v>
      </c>
      <c r="BK16" s="12">
        <v>907.75</v>
      </c>
      <c r="BL16" s="12"/>
      <c r="BM16" s="12"/>
      <c r="BN16" s="12">
        <v>3199.98</v>
      </c>
      <c r="BO16" s="12">
        <v>687</v>
      </c>
      <c r="BP16" s="12">
        <v>13.68</v>
      </c>
      <c r="BQ16" s="12">
        <v>7</v>
      </c>
      <c r="BR16" s="12">
        <v>582.65</v>
      </c>
      <c r="BS16" s="12">
        <v>12</v>
      </c>
      <c r="BT16" s="12">
        <v>267992</v>
      </c>
      <c r="BU16" s="15">
        <f>F16+I16+K16+N16+P16+Q16+R16+S16+T16+U16+V16+W16+X16+Y16+Z16+AA16+AB16+AC16+AD16+AE16+AF16+AG16+AH16+AI16+AJ16+AK16+AL16+AM16+AN16+AO16+AP16+AQ16+AR16+AS16+AT16+AU16+AV16+AW16+AX16+AY16+AZ16+BA16+BB16+BC16+BD16+BE16+BF16+BG16+BH16+BI16+BJ16+BK16+BL16+BM16+BN16+BO16+BP16+BQ16+BT16+BR16+BS16</f>
        <v>5133706.739999999</v>
      </c>
    </row>
    <row r="17" spans="1:73" ht="11.25" customHeight="1">
      <c r="A17" s="17" t="s">
        <v>103</v>
      </c>
      <c r="B17" s="11">
        <v>660200027</v>
      </c>
      <c r="C17" s="12">
        <v>1813469</v>
      </c>
      <c r="D17" s="13">
        <v>1813469</v>
      </c>
      <c r="E17" s="13">
        <v>1813468.9700000002</v>
      </c>
      <c r="F17" s="13">
        <v>1813468.9700000002</v>
      </c>
      <c r="G17" s="12">
        <f>E17-D17</f>
        <v>-0.029999999795109034</v>
      </c>
      <c r="H17" s="12"/>
      <c r="I17" s="12">
        <v>51123</v>
      </c>
      <c r="J17" s="12">
        <v>0</v>
      </c>
      <c r="K17" s="12">
        <v>225203</v>
      </c>
      <c r="L17" s="12">
        <v>17413</v>
      </c>
      <c r="M17" s="12">
        <v>10042</v>
      </c>
      <c r="N17" s="12">
        <v>7004</v>
      </c>
      <c r="O17" s="12"/>
      <c r="P17" s="12"/>
      <c r="Q17" s="12"/>
      <c r="R17" s="12"/>
      <c r="S17" s="12"/>
      <c r="T17" s="12"/>
      <c r="U17" s="12"/>
      <c r="V17" s="12"/>
      <c r="W17" s="12">
        <v>2273.25</v>
      </c>
      <c r="X17" s="12">
        <v>365</v>
      </c>
      <c r="Y17" s="12"/>
      <c r="Z17" s="12"/>
      <c r="AA17" s="12">
        <v>233.31</v>
      </c>
      <c r="AB17" s="12">
        <v>12</v>
      </c>
      <c r="AC17" s="12"/>
      <c r="AD17" s="12"/>
      <c r="AE17" s="12">
        <v>15081.36</v>
      </c>
      <c r="AF17" s="12">
        <v>141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v>9904.8</v>
      </c>
      <c r="AU17" s="12"/>
      <c r="AV17" s="12"/>
      <c r="AW17" s="12"/>
      <c r="AX17" s="12">
        <v>506.6</v>
      </c>
      <c r="AY17" s="12">
        <v>0</v>
      </c>
      <c r="AZ17" s="12"/>
      <c r="BA17" s="12"/>
      <c r="BB17" s="12"/>
      <c r="BC17" s="12"/>
      <c r="BD17" s="12">
        <v>72602.66</v>
      </c>
      <c r="BE17" s="12"/>
      <c r="BF17" s="12"/>
      <c r="BG17" s="12"/>
      <c r="BH17" s="12"/>
      <c r="BI17" s="12"/>
      <c r="BJ17" s="12"/>
      <c r="BK17" s="12"/>
      <c r="BL17" s="12"/>
      <c r="BM17" s="12"/>
      <c r="BN17" s="12">
        <v>372.87</v>
      </c>
      <c r="BO17" s="12">
        <v>79</v>
      </c>
      <c r="BP17" s="12"/>
      <c r="BQ17" s="12"/>
      <c r="BR17" s="12"/>
      <c r="BS17" s="12"/>
      <c r="BT17" s="12">
        <v>183953</v>
      </c>
      <c r="BU17" s="15">
        <f t="shared" si="3"/>
        <v>2382323.8200000003</v>
      </c>
    </row>
    <row r="18" spans="1:73" ht="15.75" customHeight="1">
      <c r="A18" s="10" t="s">
        <v>45</v>
      </c>
      <c r="B18" s="11">
        <v>941600020</v>
      </c>
      <c r="C18" s="12">
        <v>451391</v>
      </c>
      <c r="D18" s="13">
        <v>451391</v>
      </c>
      <c r="E18" s="13">
        <v>451390.91000000003</v>
      </c>
      <c r="F18" s="13">
        <v>451390.91000000003</v>
      </c>
      <c r="G18" s="12"/>
      <c r="H18" s="12">
        <f t="shared" si="2"/>
        <v>-0.08999999996740371</v>
      </c>
      <c r="I18" s="12">
        <v>17577</v>
      </c>
      <c r="J18" s="12">
        <v>0</v>
      </c>
      <c r="K18" s="12">
        <v>320117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39685.490000000005</v>
      </c>
      <c r="X18" s="12">
        <v>7492</v>
      </c>
      <c r="Y18" s="12"/>
      <c r="Z18" s="12"/>
      <c r="AA18" s="12"/>
      <c r="AB18" s="12"/>
      <c r="AC18" s="12"/>
      <c r="AD18" s="12"/>
      <c r="AE18" s="12">
        <v>60.77</v>
      </c>
      <c r="AF18" s="12">
        <v>0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>
        <v>2913.74</v>
      </c>
      <c r="AU18" s="12"/>
      <c r="AV18" s="12"/>
      <c r="AW18" s="12"/>
      <c r="AX18" s="12"/>
      <c r="AY18" s="12"/>
      <c r="AZ18" s="12">
        <v>453.28</v>
      </c>
      <c r="BA18" s="12">
        <v>0</v>
      </c>
      <c r="BB18" s="12"/>
      <c r="BC18" s="12"/>
      <c r="BD18" s="12">
        <v>46129.51</v>
      </c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>
        <v>58322</v>
      </c>
      <c r="BU18" s="15">
        <f t="shared" si="3"/>
        <v>944141.7000000001</v>
      </c>
    </row>
    <row r="19" spans="1:73" ht="31.5" customHeight="1">
      <c r="A19" s="17" t="s">
        <v>104</v>
      </c>
      <c r="B19" s="11">
        <v>661400011</v>
      </c>
      <c r="C19" s="12">
        <v>15361</v>
      </c>
      <c r="D19" s="13">
        <v>15361</v>
      </c>
      <c r="E19" s="13">
        <v>10282.429999999998</v>
      </c>
      <c r="F19" s="13">
        <v>10282.429999999998</v>
      </c>
      <c r="G19" s="12"/>
      <c r="H19" s="12">
        <f t="shared" si="2"/>
        <v>-5078.5700000000015</v>
      </c>
      <c r="I19" s="12">
        <v>0</v>
      </c>
      <c r="J19" s="14">
        <v>0</v>
      </c>
      <c r="K19" s="12">
        <v>34827</v>
      </c>
      <c r="L19" s="12">
        <v>34827</v>
      </c>
      <c r="M19" s="12">
        <v>0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>
        <v>0</v>
      </c>
      <c r="BU19" s="15">
        <f t="shared" si="3"/>
        <v>45109.43</v>
      </c>
    </row>
    <row r="20" spans="1:73" ht="26.25" customHeight="1">
      <c r="A20" s="10" t="s">
        <v>105</v>
      </c>
      <c r="B20" s="11">
        <v>941800004</v>
      </c>
      <c r="C20" s="12">
        <v>154518</v>
      </c>
      <c r="D20" s="13">
        <v>154518</v>
      </c>
      <c r="E20" s="13">
        <v>154517.96000000002</v>
      </c>
      <c r="F20" s="13">
        <v>154517.96000000002</v>
      </c>
      <c r="G20" s="12"/>
      <c r="H20" s="12">
        <f t="shared" si="2"/>
        <v>-0.03999999997904524</v>
      </c>
      <c r="I20" s="12">
        <v>7473</v>
      </c>
      <c r="J20" s="12">
        <v>0</v>
      </c>
      <c r="K20" s="12">
        <v>232276</v>
      </c>
      <c r="L20" s="12">
        <v>34827</v>
      </c>
      <c r="M20" s="12">
        <v>4566</v>
      </c>
      <c r="N20" s="12">
        <v>8840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v>1037.87</v>
      </c>
      <c r="AU20" s="12">
        <v>106.28</v>
      </c>
      <c r="AV20" s="12"/>
      <c r="AW20" s="12"/>
      <c r="AX20" s="12"/>
      <c r="AY20" s="12"/>
      <c r="AZ20" s="12">
        <v>55.68</v>
      </c>
      <c r="BA20" s="12"/>
      <c r="BB20" s="12"/>
      <c r="BC20" s="12"/>
      <c r="BD20" s="12">
        <v>23536</v>
      </c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>
        <v>3751</v>
      </c>
      <c r="BU20" s="15">
        <f t="shared" si="3"/>
        <v>431593.79000000004</v>
      </c>
    </row>
    <row r="21" spans="1:73" s="16" customFormat="1" ht="32.25" customHeight="1">
      <c r="A21" s="39" t="s">
        <v>35</v>
      </c>
      <c r="B21" s="39"/>
      <c r="C21" s="41">
        <f aca="true" t="shared" si="4" ref="C21:K21">SUM(C23:C30)</f>
        <v>1501527</v>
      </c>
      <c r="D21" s="41">
        <f t="shared" si="4"/>
        <v>1501527</v>
      </c>
      <c r="E21" s="41">
        <f t="shared" si="4"/>
        <v>1501517.3199999998</v>
      </c>
      <c r="F21" s="41">
        <f t="shared" si="4"/>
        <v>1501517.3199999998</v>
      </c>
      <c r="G21" s="41">
        <f t="shared" si="4"/>
        <v>-8.090000000098371</v>
      </c>
      <c r="H21" s="41">
        <f t="shared" si="4"/>
        <v>-1.590000000015607</v>
      </c>
      <c r="I21" s="41">
        <f t="shared" si="4"/>
        <v>55190</v>
      </c>
      <c r="J21" s="41">
        <f t="shared" si="4"/>
        <v>0</v>
      </c>
      <c r="K21" s="41">
        <f t="shared" si="4"/>
        <v>128721</v>
      </c>
      <c r="L21" s="41"/>
      <c r="M21" s="41">
        <f aca="true" t="shared" si="5" ref="M21:AR21">SUM(M23:M30)</f>
        <v>0</v>
      </c>
      <c r="N21" s="41">
        <f t="shared" si="5"/>
        <v>19164</v>
      </c>
      <c r="O21" s="41">
        <f t="shared" si="5"/>
        <v>0</v>
      </c>
      <c r="P21" s="41">
        <f t="shared" si="5"/>
        <v>0</v>
      </c>
      <c r="Q21" s="41">
        <f t="shared" si="5"/>
        <v>0</v>
      </c>
      <c r="R21" s="41">
        <f t="shared" si="5"/>
        <v>0</v>
      </c>
      <c r="S21" s="41">
        <f t="shared" si="5"/>
        <v>0</v>
      </c>
      <c r="T21" s="41">
        <f t="shared" si="5"/>
        <v>0</v>
      </c>
      <c r="U21" s="41">
        <f t="shared" si="5"/>
        <v>0</v>
      </c>
      <c r="V21" s="41">
        <f t="shared" si="5"/>
        <v>0</v>
      </c>
      <c r="W21" s="41">
        <f t="shared" si="5"/>
        <v>93282.68000000001</v>
      </c>
      <c r="X21" s="41">
        <f t="shared" si="5"/>
        <v>13314</v>
      </c>
      <c r="Y21" s="41">
        <f t="shared" si="5"/>
        <v>0</v>
      </c>
      <c r="Z21" s="41">
        <f t="shared" si="5"/>
        <v>0</v>
      </c>
      <c r="AA21" s="41">
        <f t="shared" si="5"/>
        <v>3414.81</v>
      </c>
      <c r="AB21" s="41">
        <f t="shared" si="5"/>
        <v>45</v>
      </c>
      <c r="AC21" s="41">
        <f t="shared" si="5"/>
        <v>0</v>
      </c>
      <c r="AD21" s="41">
        <f t="shared" si="5"/>
        <v>0</v>
      </c>
      <c r="AE21" s="41">
        <f t="shared" si="5"/>
        <v>8.38</v>
      </c>
      <c r="AF21" s="41">
        <f t="shared" si="5"/>
        <v>0</v>
      </c>
      <c r="AG21" s="41">
        <f t="shared" si="5"/>
        <v>0</v>
      </c>
      <c r="AH21" s="41">
        <f t="shared" si="5"/>
        <v>0</v>
      </c>
      <c r="AI21" s="41">
        <f t="shared" si="5"/>
        <v>0</v>
      </c>
      <c r="AJ21" s="41">
        <f t="shared" si="5"/>
        <v>0</v>
      </c>
      <c r="AK21" s="41">
        <f t="shared" si="5"/>
        <v>0</v>
      </c>
      <c r="AL21" s="41">
        <f t="shared" si="5"/>
        <v>0</v>
      </c>
      <c r="AM21" s="41">
        <f t="shared" si="5"/>
        <v>0</v>
      </c>
      <c r="AN21" s="41">
        <f t="shared" si="5"/>
        <v>0</v>
      </c>
      <c r="AO21" s="41">
        <f t="shared" si="5"/>
        <v>22135.09</v>
      </c>
      <c r="AP21" s="41">
        <f t="shared" si="5"/>
        <v>24</v>
      </c>
      <c r="AQ21" s="41">
        <f t="shared" si="5"/>
        <v>193543.26</v>
      </c>
      <c r="AR21" s="41">
        <f t="shared" si="5"/>
        <v>1197</v>
      </c>
      <c r="AS21" s="41">
        <f aca="true" t="shared" si="6" ref="AS21:BU21">SUM(AS23:AS30)</f>
        <v>0</v>
      </c>
      <c r="AT21" s="41">
        <f t="shared" si="6"/>
        <v>41594.920000000006</v>
      </c>
      <c r="AU21" s="41">
        <f t="shared" si="6"/>
        <v>0</v>
      </c>
      <c r="AV21" s="41">
        <f t="shared" si="6"/>
        <v>0</v>
      </c>
      <c r="AW21" s="41">
        <f t="shared" si="6"/>
        <v>0</v>
      </c>
      <c r="AX21" s="41">
        <f t="shared" si="6"/>
        <v>0</v>
      </c>
      <c r="AY21" s="41">
        <f t="shared" si="6"/>
        <v>0</v>
      </c>
      <c r="AZ21" s="41">
        <f t="shared" si="6"/>
        <v>1431.36</v>
      </c>
      <c r="BA21" s="41">
        <f t="shared" si="6"/>
        <v>0</v>
      </c>
      <c r="BB21" s="41">
        <f t="shared" si="6"/>
        <v>456.81</v>
      </c>
      <c r="BC21" s="41">
        <f t="shared" si="6"/>
        <v>0</v>
      </c>
      <c r="BD21" s="41">
        <f t="shared" si="6"/>
        <v>132504.08000000002</v>
      </c>
      <c r="BE21" s="41">
        <f t="shared" si="6"/>
        <v>0</v>
      </c>
      <c r="BF21" s="41">
        <f t="shared" si="6"/>
        <v>0</v>
      </c>
      <c r="BG21" s="41">
        <f t="shared" si="6"/>
        <v>0</v>
      </c>
      <c r="BH21" s="41">
        <f t="shared" si="6"/>
        <v>0</v>
      </c>
      <c r="BI21" s="41">
        <f t="shared" si="6"/>
        <v>130.2</v>
      </c>
      <c r="BJ21" s="41">
        <f t="shared" si="6"/>
        <v>12</v>
      </c>
      <c r="BK21" s="41">
        <f t="shared" si="6"/>
        <v>0</v>
      </c>
      <c r="BL21" s="41">
        <f t="shared" si="6"/>
        <v>0</v>
      </c>
      <c r="BM21" s="41">
        <f t="shared" si="6"/>
        <v>0</v>
      </c>
      <c r="BN21" s="41">
        <f t="shared" si="6"/>
        <v>114.27</v>
      </c>
      <c r="BO21" s="41">
        <f t="shared" si="6"/>
        <v>21</v>
      </c>
      <c r="BP21" s="41">
        <f t="shared" si="6"/>
        <v>0</v>
      </c>
      <c r="BQ21" s="41">
        <f t="shared" si="6"/>
        <v>0</v>
      </c>
      <c r="BR21" s="41">
        <f t="shared" si="6"/>
        <v>0</v>
      </c>
      <c r="BS21" s="41">
        <f t="shared" si="6"/>
        <v>0</v>
      </c>
      <c r="BT21" s="41">
        <f t="shared" si="6"/>
        <v>141964</v>
      </c>
      <c r="BU21" s="41">
        <f t="shared" si="6"/>
        <v>2349785.18</v>
      </c>
    </row>
    <row r="22" spans="1:73" ht="12.75">
      <c r="A22" s="18" t="s">
        <v>36</v>
      </c>
      <c r="B22" s="18"/>
      <c r="C22" s="3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2"/>
    </row>
    <row r="23" spans="1:73" ht="28.5" customHeight="1">
      <c r="A23" s="20" t="s">
        <v>106</v>
      </c>
      <c r="B23" s="21">
        <v>360200020</v>
      </c>
      <c r="C23" s="12">
        <v>145751</v>
      </c>
      <c r="D23" s="12">
        <v>145751</v>
      </c>
      <c r="E23" s="12">
        <v>145750.22999999998</v>
      </c>
      <c r="F23" s="12">
        <v>145750.22999999998</v>
      </c>
      <c r="G23" s="12"/>
      <c r="H23" s="12">
        <f>E23-D23</f>
        <v>-0.7700000000186265</v>
      </c>
      <c r="I23" s="12">
        <v>7244</v>
      </c>
      <c r="J23" s="12">
        <v>0</v>
      </c>
      <c r="K23" s="22">
        <v>116064</v>
      </c>
      <c r="L23" s="22"/>
      <c r="M23" s="22"/>
      <c r="N23" s="22">
        <v>19164</v>
      </c>
      <c r="O23" s="22"/>
      <c r="P23" s="22"/>
      <c r="Q23" s="22"/>
      <c r="R23" s="22"/>
      <c r="S23" s="22"/>
      <c r="T23" s="22"/>
      <c r="U23" s="12"/>
      <c r="V23" s="12"/>
      <c r="W23" s="22">
        <v>35046.26</v>
      </c>
      <c r="X23" s="22">
        <v>5598</v>
      </c>
      <c r="Y23" s="22"/>
      <c r="Z23" s="22"/>
      <c r="AA23" s="22">
        <v>3414.81</v>
      </c>
      <c r="AB23" s="22">
        <v>45</v>
      </c>
      <c r="AC23" s="22"/>
      <c r="AD23" s="22"/>
      <c r="AE23" s="22"/>
      <c r="AF23" s="22"/>
      <c r="AG23" s="22"/>
      <c r="AH23" s="22"/>
      <c r="AI23" s="12"/>
      <c r="AJ23" s="12"/>
      <c r="AK23" s="12"/>
      <c r="AL23" s="12"/>
      <c r="AM23" s="12"/>
      <c r="AN23" s="12"/>
      <c r="AO23" s="22"/>
      <c r="AP23" s="22"/>
      <c r="AQ23" s="22"/>
      <c r="AR23" s="22"/>
      <c r="AS23" s="22"/>
      <c r="AT23" s="22">
        <v>148.12</v>
      </c>
      <c r="AU23" s="22"/>
      <c r="AV23" s="22"/>
      <c r="AW23" s="22"/>
      <c r="AX23" s="22"/>
      <c r="AY23" s="22"/>
      <c r="AZ23" s="22"/>
      <c r="BA23" s="22"/>
      <c r="BB23" s="22"/>
      <c r="BC23" s="22"/>
      <c r="BD23" s="22">
        <v>23706.03</v>
      </c>
      <c r="BE23" s="22"/>
      <c r="BF23" s="22"/>
      <c r="BG23" s="22"/>
      <c r="BH23" s="22"/>
      <c r="BI23" s="22">
        <v>100.52</v>
      </c>
      <c r="BJ23" s="22">
        <v>8</v>
      </c>
      <c r="BK23" s="22"/>
      <c r="BL23" s="22"/>
      <c r="BM23" s="22"/>
      <c r="BN23" s="22">
        <v>114.27</v>
      </c>
      <c r="BO23" s="22">
        <v>21</v>
      </c>
      <c r="BP23" s="22"/>
      <c r="BQ23" s="22"/>
      <c r="BR23" s="22"/>
      <c r="BS23" s="22"/>
      <c r="BT23" s="22">
        <v>25035</v>
      </c>
      <c r="BU23" s="15">
        <f aca="true" t="shared" si="7" ref="BU23:BU30">F23+I23+K23+N23+P23+Q23+R23+S23+T23+U23+V23+W23+X23+Y23+Z23+AA23+AB23+AC23+AD23+AE23+AF23+AG23+AH23+AI23+AJ23+AK23+AL23+AM23+AN23+AO23+AP23+AQ23+AR23+AS23+AT23+AU23+AV23+AW23+AX23+AY23+AZ23+BA23+BB23+BC23+BD23+BE23+BF23+BG23+BH23+BI23+BJ23+BK23+BL23+BM23+BN23+BO23+BP23+BQ23+BT23</f>
        <v>381459.24</v>
      </c>
    </row>
    <row r="24" spans="1:73" ht="32.25" customHeight="1">
      <c r="A24" s="23" t="s">
        <v>107</v>
      </c>
      <c r="B24" s="11">
        <v>705500004</v>
      </c>
      <c r="C24" s="12">
        <v>92441</v>
      </c>
      <c r="D24" s="12">
        <v>92441</v>
      </c>
      <c r="E24" s="12">
        <v>92435.18000000001</v>
      </c>
      <c r="F24" s="12">
        <v>92435.18000000001</v>
      </c>
      <c r="G24" s="12">
        <f aca="true" t="shared" si="8" ref="G24:G29">E24-D24</f>
        <v>-5.819999999992433</v>
      </c>
      <c r="H24" s="12"/>
      <c r="I24" s="24">
        <v>12575</v>
      </c>
      <c r="J24" s="25"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212.10000000000002</v>
      </c>
      <c r="X24" s="19">
        <v>8</v>
      </c>
      <c r="Y24" s="19"/>
      <c r="Z24" s="19"/>
      <c r="AA24" s="19"/>
      <c r="AB24" s="19"/>
      <c r="AC24" s="19"/>
      <c r="AD24" s="19"/>
      <c r="AE24" s="19">
        <v>8.38</v>
      </c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>
        <v>9122.58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>
        <v>13450</v>
      </c>
      <c r="BU24" s="15">
        <f t="shared" si="7"/>
        <v>127811.24000000002</v>
      </c>
    </row>
    <row r="25" spans="1:73" ht="37.5" customHeight="1">
      <c r="A25" s="26" t="s">
        <v>63</v>
      </c>
      <c r="B25" s="11">
        <v>701400002</v>
      </c>
      <c r="C25" s="12">
        <v>7631</v>
      </c>
      <c r="D25" s="12">
        <v>7631</v>
      </c>
      <c r="E25" s="12">
        <v>7630.95</v>
      </c>
      <c r="F25" s="12">
        <v>7630.95</v>
      </c>
      <c r="G25" s="12"/>
      <c r="H25" s="12">
        <f>E25-D25</f>
        <v>-0.0500000000001819</v>
      </c>
      <c r="I25" s="24">
        <v>742</v>
      </c>
      <c r="J25" s="25"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>
        <v>26.82</v>
      </c>
      <c r="X25" s="19">
        <v>4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>
        <v>545.44</v>
      </c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>
        <v>1602</v>
      </c>
      <c r="BU25" s="15">
        <f t="shared" si="7"/>
        <v>10551.210000000001</v>
      </c>
    </row>
    <row r="26" spans="1:73" ht="18" customHeight="1">
      <c r="A26" s="23" t="s">
        <v>108</v>
      </c>
      <c r="B26" s="11">
        <v>961000003</v>
      </c>
      <c r="C26" s="12">
        <v>51073</v>
      </c>
      <c r="D26" s="12">
        <v>51073</v>
      </c>
      <c r="E26" s="12">
        <v>51072.08</v>
      </c>
      <c r="F26" s="12">
        <v>51072.079999999994</v>
      </c>
      <c r="G26" s="12">
        <f t="shared" si="8"/>
        <v>-0.9199999999982538</v>
      </c>
      <c r="H26" s="12"/>
      <c r="I26" s="24">
        <v>7649</v>
      </c>
      <c r="J26" s="24">
        <v>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>
        <v>5500.12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>
        <v>7201</v>
      </c>
      <c r="BU26" s="15">
        <f t="shared" si="7"/>
        <v>71422.2</v>
      </c>
    </row>
    <row r="27" spans="1:73" ht="12.75">
      <c r="A27" s="27" t="s">
        <v>37</v>
      </c>
      <c r="B27" s="11">
        <v>421200001</v>
      </c>
      <c r="C27" s="12">
        <v>490342</v>
      </c>
      <c r="D27" s="12">
        <v>490342</v>
      </c>
      <c r="E27" s="12">
        <v>490341.61999999994</v>
      </c>
      <c r="F27" s="12">
        <v>490341.61999999994</v>
      </c>
      <c r="G27" s="12">
        <f t="shared" si="8"/>
        <v>-0.3800000000628643</v>
      </c>
      <c r="H27" s="12"/>
      <c r="I27" s="24">
        <v>5885</v>
      </c>
      <c r="J27" s="24">
        <v>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>
        <v>4539.82</v>
      </c>
      <c r="AP27" s="19">
        <v>24</v>
      </c>
      <c r="AQ27" s="19">
        <v>193543.26</v>
      </c>
      <c r="AR27" s="19">
        <v>1197</v>
      </c>
      <c r="AS27" s="19"/>
      <c r="AT27" s="19">
        <v>666.68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>
        <v>27827.56</v>
      </c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>
        <v>36078</v>
      </c>
      <c r="BU27" s="15">
        <f t="shared" si="7"/>
        <v>760102.9400000001</v>
      </c>
    </row>
    <row r="28" spans="1:73" ht="12.75">
      <c r="A28" s="23" t="s">
        <v>16</v>
      </c>
      <c r="B28" s="11">
        <v>250000087</v>
      </c>
      <c r="C28" s="12">
        <v>627830</v>
      </c>
      <c r="D28" s="12">
        <v>627830</v>
      </c>
      <c r="E28" s="12">
        <v>627829.45</v>
      </c>
      <c r="F28" s="12">
        <v>627829.45</v>
      </c>
      <c r="G28" s="12">
        <f t="shared" si="8"/>
        <v>-0.5500000000465661</v>
      </c>
      <c r="H28" s="12"/>
      <c r="I28" s="24">
        <v>16907</v>
      </c>
      <c r="J28" s="24">
        <v>0</v>
      </c>
      <c r="K28" s="19">
        <v>12657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>
        <v>48367.37</v>
      </c>
      <c r="X28" s="19">
        <v>6132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>
        <v>17595.27</v>
      </c>
      <c r="AP28" s="19">
        <v>0</v>
      </c>
      <c r="AQ28" s="19"/>
      <c r="AR28" s="19"/>
      <c r="AS28" s="19"/>
      <c r="AT28" s="19">
        <v>40780.12</v>
      </c>
      <c r="AU28" s="19"/>
      <c r="AV28" s="19"/>
      <c r="AW28" s="19"/>
      <c r="AX28" s="19"/>
      <c r="AY28" s="19"/>
      <c r="AZ28" s="19">
        <v>1431.36</v>
      </c>
      <c r="BA28" s="19"/>
      <c r="BB28" s="19">
        <v>456.81</v>
      </c>
      <c r="BC28" s="19"/>
      <c r="BD28" s="19">
        <v>49062.63</v>
      </c>
      <c r="BE28" s="19"/>
      <c r="BF28" s="19"/>
      <c r="BG28" s="19"/>
      <c r="BH28" s="19"/>
      <c r="BI28" s="19">
        <v>13.38</v>
      </c>
      <c r="BJ28" s="19">
        <v>4</v>
      </c>
      <c r="BK28" s="19"/>
      <c r="BL28" s="19"/>
      <c r="BM28" s="19"/>
      <c r="BN28" s="19"/>
      <c r="BO28" s="19"/>
      <c r="BP28" s="19"/>
      <c r="BQ28" s="19"/>
      <c r="BR28" s="19"/>
      <c r="BS28" s="19"/>
      <c r="BT28" s="19">
        <v>46882</v>
      </c>
      <c r="BU28" s="15">
        <f t="shared" si="7"/>
        <v>868118.39</v>
      </c>
    </row>
    <row r="29" spans="1:73" ht="25.5">
      <c r="A29" s="23" t="s">
        <v>38</v>
      </c>
      <c r="B29" s="11">
        <v>701800002</v>
      </c>
      <c r="C29" s="12">
        <v>65640</v>
      </c>
      <c r="D29" s="12">
        <v>65640</v>
      </c>
      <c r="E29" s="12">
        <v>65639.58</v>
      </c>
      <c r="F29" s="12">
        <v>65639.58</v>
      </c>
      <c r="G29" s="12">
        <f t="shared" si="8"/>
        <v>-0.41999999999825377</v>
      </c>
      <c r="H29" s="12"/>
      <c r="I29" s="24">
        <v>3488</v>
      </c>
      <c r="J29" s="24">
        <v>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8387.28</v>
      </c>
      <c r="X29" s="19">
        <v>1344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>
        <v>11228.93</v>
      </c>
      <c r="BE29" s="19"/>
      <c r="BF29" s="19"/>
      <c r="BG29" s="19"/>
      <c r="BH29" s="19"/>
      <c r="BI29" s="19">
        <v>16.3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>
        <v>10692</v>
      </c>
      <c r="BU29" s="15">
        <f t="shared" si="7"/>
        <v>100796.09000000001</v>
      </c>
    </row>
    <row r="30" spans="1:73" ht="33" customHeight="1">
      <c r="A30" s="23" t="s">
        <v>109</v>
      </c>
      <c r="B30" s="11">
        <v>381600010</v>
      </c>
      <c r="C30" s="12">
        <v>20819</v>
      </c>
      <c r="D30" s="12">
        <v>20819</v>
      </c>
      <c r="E30" s="12">
        <v>20818.230000000003</v>
      </c>
      <c r="F30" s="12">
        <v>20818.23</v>
      </c>
      <c r="G30" s="12"/>
      <c r="H30" s="12">
        <f>E30-D30</f>
        <v>-0.7699999999967986</v>
      </c>
      <c r="I30" s="24">
        <v>700</v>
      </c>
      <c r="J30" s="24">
        <v>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>
        <v>1242.85</v>
      </c>
      <c r="X30" s="19">
        <v>228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>
        <v>5510.79</v>
      </c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>
        <v>1024</v>
      </c>
      <c r="BU30" s="15">
        <f t="shared" si="7"/>
        <v>29523.87</v>
      </c>
    </row>
    <row r="31" spans="1:73" ht="25.5" customHeight="1">
      <c r="A31" s="39" t="s">
        <v>96</v>
      </c>
      <c r="B31" s="39"/>
      <c r="C31" s="40">
        <f aca="true" t="shared" si="9" ref="C31:K31">SUM(C33:C74)</f>
        <v>1609732</v>
      </c>
      <c r="D31" s="40">
        <f t="shared" si="9"/>
        <v>1609732</v>
      </c>
      <c r="E31" s="40">
        <f t="shared" si="9"/>
        <v>1606454.25</v>
      </c>
      <c r="F31" s="40">
        <f t="shared" si="9"/>
        <v>1606454.25</v>
      </c>
      <c r="G31" s="40">
        <f t="shared" si="9"/>
        <v>-9.319999999998108</v>
      </c>
      <c r="H31" s="40">
        <f t="shared" si="9"/>
        <v>-3268.429999999994</v>
      </c>
      <c r="I31" s="40">
        <f t="shared" si="9"/>
        <v>38889</v>
      </c>
      <c r="J31" s="40">
        <f t="shared" si="9"/>
        <v>0</v>
      </c>
      <c r="K31" s="40">
        <f t="shared" si="9"/>
        <v>220875</v>
      </c>
      <c r="L31" s="40"/>
      <c r="M31" s="40">
        <f aca="true" t="shared" si="10" ref="M31:AR31">SUM(M33:M74)</f>
        <v>0</v>
      </c>
      <c r="N31" s="40">
        <f t="shared" si="10"/>
        <v>37068</v>
      </c>
      <c r="O31" s="40">
        <f t="shared" si="10"/>
        <v>0</v>
      </c>
      <c r="P31" s="40">
        <f t="shared" si="10"/>
        <v>0</v>
      </c>
      <c r="Q31" s="40">
        <f t="shared" si="10"/>
        <v>0</v>
      </c>
      <c r="R31" s="40">
        <f t="shared" si="10"/>
        <v>0</v>
      </c>
      <c r="S31" s="40">
        <f t="shared" si="10"/>
        <v>0</v>
      </c>
      <c r="T31" s="40">
        <f t="shared" si="10"/>
        <v>0</v>
      </c>
      <c r="U31" s="40">
        <f t="shared" si="10"/>
        <v>0</v>
      </c>
      <c r="V31" s="40">
        <f t="shared" si="10"/>
        <v>0</v>
      </c>
      <c r="W31" s="40">
        <f t="shared" si="10"/>
        <v>439075.86</v>
      </c>
      <c r="X31" s="40">
        <f t="shared" si="10"/>
        <v>71576</v>
      </c>
      <c r="Y31" s="40">
        <f t="shared" si="10"/>
        <v>0</v>
      </c>
      <c r="Z31" s="40">
        <f t="shared" si="10"/>
        <v>0</v>
      </c>
      <c r="AA31" s="40">
        <f t="shared" si="10"/>
        <v>0</v>
      </c>
      <c r="AB31" s="40">
        <f t="shared" si="10"/>
        <v>0</v>
      </c>
      <c r="AC31" s="40">
        <f t="shared" si="10"/>
        <v>0</v>
      </c>
      <c r="AD31" s="40">
        <f t="shared" si="10"/>
        <v>0</v>
      </c>
      <c r="AE31" s="40">
        <f t="shared" si="10"/>
        <v>0</v>
      </c>
      <c r="AF31" s="40">
        <f t="shared" si="10"/>
        <v>0</v>
      </c>
      <c r="AG31" s="40">
        <f t="shared" si="10"/>
        <v>0</v>
      </c>
      <c r="AH31" s="40">
        <f t="shared" si="10"/>
        <v>0</v>
      </c>
      <c r="AI31" s="40">
        <f t="shared" si="10"/>
        <v>0</v>
      </c>
      <c r="AJ31" s="40">
        <f t="shared" si="10"/>
        <v>0</v>
      </c>
      <c r="AK31" s="40">
        <f t="shared" si="10"/>
        <v>0</v>
      </c>
      <c r="AL31" s="40">
        <f t="shared" si="10"/>
        <v>0</v>
      </c>
      <c r="AM31" s="40">
        <f t="shared" si="10"/>
        <v>0</v>
      </c>
      <c r="AN31" s="40">
        <f t="shared" si="10"/>
        <v>0</v>
      </c>
      <c r="AO31" s="40">
        <f t="shared" si="10"/>
        <v>0</v>
      </c>
      <c r="AP31" s="40">
        <f t="shared" si="10"/>
        <v>0</v>
      </c>
      <c r="AQ31" s="40">
        <f t="shared" si="10"/>
        <v>0</v>
      </c>
      <c r="AR31" s="40">
        <f t="shared" si="10"/>
        <v>0</v>
      </c>
      <c r="AS31" s="40">
        <f aca="true" t="shared" si="11" ref="AS31:BU31">SUM(AS33:AS74)</f>
        <v>0</v>
      </c>
      <c r="AT31" s="40">
        <f t="shared" si="11"/>
        <v>0</v>
      </c>
      <c r="AU31" s="40">
        <f t="shared" si="11"/>
        <v>0</v>
      </c>
      <c r="AV31" s="40">
        <f t="shared" si="11"/>
        <v>0</v>
      </c>
      <c r="AW31" s="40">
        <f t="shared" si="11"/>
        <v>0</v>
      </c>
      <c r="AX31" s="40">
        <f t="shared" si="11"/>
        <v>35715.299999999996</v>
      </c>
      <c r="AY31" s="40">
        <f t="shared" si="11"/>
        <v>0</v>
      </c>
      <c r="AZ31" s="40">
        <f t="shared" si="11"/>
        <v>0</v>
      </c>
      <c r="BA31" s="40">
        <f t="shared" si="11"/>
        <v>0</v>
      </c>
      <c r="BB31" s="40">
        <f t="shared" si="11"/>
        <v>0</v>
      </c>
      <c r="BC31" s="40">
        <f t="shared" si="11"/>
        <v>0</v>
      </c>
      <c r="BD31" s="40">
        <f t="shared" si="11"/>
        <v>156454.02999999997</v>
      </c>
      <c r="BE31" s="40">
        <f t="shared" si="11"/>
        <v>0</v>
      </c>
      <c r="BF31" s="40">
        <f t="shared" si="11"/>
        <v>0</v>
      </c>
      <c r="BG31" s="40">
        <f t="shared" si="11"/>
        <v>0</v>
      </c>
      <c r="BH31" s="40">
        <f t="shared" si="11"/>
        <v>0</v>
      </c>
      <c r="BI31" s="40">
        <f t="shared" si="11"/>
        <v>1114.07</v>
      </c>
      <c r="BJ31" s="40">
        <f t="shared" si="11"/>
        <v>164</v>
      </c>
      <c r="BK31" s="40">
        <f t="shared" si="11"/>
        <v>0</v>
      </c>
      <c r="BL31" s="40">
        <f t="shared" si="11"/>
        <v>0</v>
      </c>
      <c r="BM31" s="40">
        <f t="shared" si="11"/>
        <v>0</v>
      </c>
      <c r="BN31" s="40">
        <f t="shared" si="11"/>
        <v>271.74</v>
      </c>
      <c r="BO31" s="40">
        <f t="shared" si="11"/>
        <v>44</v>
      </c>
      <c r="BP31" s="40">
        <f t="shared" si="11"/>
        <v>0</v>
      </c>
      <c r="BQ31" s="40">
        <f t="shared" si="11"/>
        <v>0</v>
      </c>
      <c r="BR31" s="40"/>
      <c r="BS31" s="40"/>
      <c r="BT31" s="40">
        <f t="shared" si="11"/>
        <v>231037</v>
      </c>
      <c r="BU31" s="40">
        <f t="shared" si="11"/>
        <v>2838738.25</v>
      </c>
    </row>
    <row r="32" spans="1:73" ht="12.75">
      <c r="A32" s="18" t="s">
        <v>36</v>
      </c>
      <c r="B32" s="1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36"/>
    </row>
    <row r="33" spans="1:73" ht="25.5">
      <c r="A33" s="20" t="s">
        <v>7</v>
      </c>
      <c r="B33" s="21">
        <v>420200021</v>
      </c>
      <c r="C33" s="24">
        <v>56785</v>
      </c>
      <c r="D33" s="24">
        <v>56785</v>
      </c>
      <c r="E33" s="24">
        <v>56784.4</v>
      </c>
      <c r="F33" s="24">
        <v>56784.399999999994</v>
      </c>
      <c r="G33" s="12"/>
      <c r="H33" s="12">
        <f>E33-D33</f>
        <v>-0.5999999999985448</v>
      </c>
      <c r="I33" s="28">
        <v>1988</v>
      </c>
      <c r="J33" s="28">
        <v>0</v>
      </c>
      <c r="K33" s="28">
        <v>15934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>
        <v>4048.46</v>
      </c>
      <c r="BE33" s="28">
        <v>0</v>
      </c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>
        <v>7864</v>
      </c>
      <c r="BU33" s="15">
        <f aca="true" t="shared" si="12" ref="BU33:BU74">F33+I33+K33+N33+P33+Q33+R33+S33+T33+U33+V33+W33+X33+Y33+Z33+AA33+AB33+AC33+AD33+AE33+AF33+AG33+AH33+AI33+AJ33+AK33+AL33+AM33+AN33+AO33+AP33+AQ33+AR33+AS33+AT33+AU33+AV33+AW33+AX33+AY33+AZ33+BA33+BB33+BC33+BD33+BE33+BF33+BG33+BH33+BI33+BJ33+BK33+BL33+BM33+BN33+BO33+BP33+BQ33+BT33</f>
        <v>86618.86</v>
      </c>
    </row>
    <row r="34" spans="1:73" ht="25.5">
      <c r="A34" s="20" t="s">
        <v>46</v>
      </c>
      <c r="B34" s="21">
        <v>940200008</v>
      </c>
      <c r="C34" s="24">
        <v>12</v>
      </c>
      <c r="D34" s="24">
        <v>12</v>
      </c>
      <c r="E34" s="24">
        <v>11.76</v>
      </c>
      <c r="F34" s="24">
        <v>11.76</v>
      </c>
      <c r="G34" s="12">
        <f aca="true" t="shared" si="13" ref="G34:G74">E34-D34</f>
        <v>-0.2400000000000002</v>
      </c>
      <c r="H34" s="12"/>
      <c r="I34" s="28">
        <v>0</v>
      </c>
      <c r="J34" s="28">
        <v>0</v>
      </c>
      <c r="K34" s="28">
        <v>113495</v>
      </c>
      <c r="L34" s="28"/>
      <c r="M34" s="28"/>
      <c r="N34" s="28">
        <v>23456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>
        <v>10042.98</v>
      </c>
      <c r="BE34" s="28">
        <v>0</v>
      </c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>
        <v>0</v>
      </c>
      <c r="BU34" s="15">
        <f t="shared" si="12"/>
        <v>147005.74000000002</v>
      </c>
    </row>
    <row r="35" spans="1:73" ht="25.5">
      <c r="A35" s="20" t="s">
        <v>28</v>
      </c>
      <c r="B35" s="21">
        <v>705500009</v>
      </c>
      <c r="C35" s="24">
        <v>83521</v>
      </c>
      <c r="D35" s="24">
        <v>83521</v>
      </c>
      <c r="E35" s="24">
        <v>83520.77</v>
      </c>
      <c r="F35" s="24">
        <v>83520.77</v>
      </c>
      <c r="G35" s="12"/>
      <c r="H35" s="12">
        <f aca="true" t="shared" si="14" ref="H35:H73">E35-D35</f>
        <v>-0.22999999999592546</v>
      </c>
      <c r="I35" s="28">
        <v>5600</v>
      </c>
      <c r="J35" s="28">
        <v>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>
        <v>5911.3</v>
      </c>
      <c r="BE35" s="28">
        <v>0</v>
      </c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>
        <v>9440</v>
      </c>
      <c r="BU35" s="15">
        <f t="shared" si="12"/>
        <v>104472.07</v>
      </c>
    </row>
    <row r="36" spans="1:73" ht="25.5">
      <c r="A36" s="20" t="s">
        <v>11</v>
      </c>
      <c r="B36" s="21">
        <v>961600011</v>
      </c>
      <c r="C36" s="24">
        <v>18296</v>
      </c>
      <c r="D36" s="24">
        <v>18296</v>
      </c>
      <c r="E36" s="24">
        <v>15401.4</v>
      </c>
      <c r="F36" s="24">
        <v>15401.4</v>
      </c>
      <c r="G36" s="12"/>
      <c r="H36" s="12">
        <f t="shared" si="14"/>
        <v>-2894.6000000000004</v>
      </c>
      <c r="I36" s="28">
        <v>540</v>
      </c>
      <c r="J36" s="28">
        <v>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>
        <v>1224.2</v>
      </c>
      <c r="BE36" s="28">
        <v>0</v>
      </c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>
        <v>0</v>
      </c>
      <c r="BU36" s="15">
        <f t="shared" si="12"/>
        <v>17165.6</v>
      </c>
    </row>
    <row r="37" spans="1:73" ht="25.5">
      <c r="A37" s="20" t="s">
        <v>29</v>
      </c>
      <c r="B37" s="21">
        <v>940200010</v>
      </c>
      <c r="C37" s="24"/>
      <c r="D37" s="24"/>
      <c r="E37" s="24"/>
      <c r="F37" s="24"/>
      <c r="G37" s="12">
        <f t="shared" si="13"/>
        <v>0</v>
      </c>
      <c r="H37" s="12">
        <f t="shared" si="14"/>
        <v>0</v>
      </c>
      <c r="I37" s="28"/>
      <c r="J37" s="29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>
        <v>13938.99</v>
      </c>
      <c r="X37" s="28">
        <v>2068</v>
      </c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>
        <v>972.7</v>
      </c>
      <c r="BE37" s="28">
        <v>0</v>
      </c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>
        <v>0</v>
      </c>
      <c r="BU37" s="15">
        <f t="shared" si="12"/>
        <v>16979.69</v>
      </c>
    </row>
    <row r="38" spans="1:73" ht="38.25">
      <c r="A38" s="20" t="s">
        <v>17</v>
      </c>
      <c r="B38" s="21">
        <v>420200032</v>
      </c>
      <c r="C38" s="24">
        <v>41274</v>
      </c>
      <c r="D38" s="24">
        <v>41274</v>
      </c>
      <c r="E38" s="24">
        <v>41273.41</v>
      </c>
      <c r="F38" s="24">
        <v>41273.409999999996</v>
      </c>
      <c r="G38" s="12"/>
      <c r="H38" s="12">
        <f t="shared" si="14"/>
        <v>-0.5899999999965075</v>
      </c>
      <c r="I38" s="28">
        <v>1136</v>
      </c>
      <c r="J38" s="29">
        <v>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>
        <v>29142.63</v>
      </c>
      <c r="X38" s="28">
        <v>4216</v>
      </c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>
        <v>6665.5</v>
      </c>
      <c r="BE38" s="28">
        <v>0</v>
      </c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>
        <v>10424</v>
      </c>
      <c r="BU38" s="15">
        <f t="shared" si="12"/>
        <v>92857.54</v>
      </c>
    </row>
    <row r="39" spans="1:73" ht="23.25" customHeight="1">
      <c r="A39" s="20" t="s">
        <v>47</v>
      </c>
      <c r="B39" s="21">
        <v>500200036</v>
      </c>
      <c r="C39" s="24"/>
      <c r="D39" s="24"/>
      <c r="E39" s="24"/>
      <c r="F39" s="24"/>
      <c r="G39" s="12">
        <f t="shared" si="13"/>
        <v>0</v>
      </c>
      <c r="H39" s="12">
        <f t="shared" si="14"/>
        <v>0</v>
      </c>
      <c r="I39" s="28"/>
      <c r="J39" s="2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>
        <v>27786.09</v>
      </c>
      <c r="X39" s="28">
        <v>3900</v>
      </c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>
        <v>1731.76</v>
      </c>
      <c r="BE39" s="28">
        <v>0</v>
      </c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>
        <v>0</v>
      </c>
      <c r="BU39" s="15">
        <f t="shared" si="12"/>
        <v>33417.85</v>
      </c>
    </row>
    <row r="40" spans="1:73" ht="27" customHeight="1">
      <c r="A40" s="20" t="s">
        <v>8</v>
      </c>
      <c r="B40" s="21">
        <v>500200034</v>
      </c>
      <c r="C40" s="24">
        <v>52307</v>
      </c>
      <c r="D40" s="24">
        <v>52307</v>
      </c>
      <c r="E40" s="24">
        <v>52306.47</v>
      </c>
      <c r="F40" s="24">
        <v>52306.469999999994</v>
      </c>
      <c r="G40" s="12">
        <f t="shared" si="13"/>
        <v>-0.5299999999988358</v>
      </c>
      <c r="H40" s="12"/>
      <c r="I40" s="28">
        <v>840</v>
      </c>
      <c r="J40" s="29">
        <v>0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>
        <v>927.76</v>
      </c>
      <c r="X40" s="28">
        <v>168</v>
      </c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>
        <v>2200.71</v>
      </c>
      <c r="BE40" s="28">
        <v>0</v>
      </c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>
        <v>5140</v>
      </c>
      <c r="BU40" s="15">
        <f t="shared" si="12"/>
        <v>61582.939999999995</v>
      </c>
    </row>
    <row r="41" spans="1:73" ht="25.5">
      <c r="A41" s="20" t="s">
        <v>23</v>
      </c>
      <c r="B41" s="21">
        <v>250000127</v>
      </c>
      <c r="C41" s="24">
        <v>30029</v>
      </c>
      <c r="D41" s="24">
        <v>30029</v>
      </c>
      <c r="E41" s="24">
        <v>30028.23</v>
      </c>
      <c r="F41" s="24">
        <v>30028.23</v>
      </c>
      <c r="G41" s="12">
        <f t="shared" si="13"/>
        <v>-0.7700000000004366</v>
      </c>
      <c r="H41" s="12"/>
      <c r="I41" s="28">
        <v>660</v>
      </c>
      <c r="J41" s="29">
        <v>0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>
        <v>510.68</v>
      </c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>
        <v>4812</v>
      </c>
      <c r="BU41" s="15">
        <f t="shared" si="12"/>
        <v>36010.91</v>
      </c>
    </row>
    <row r="42" spans="1:73" ht="12.75">
      <c r="A42" s="20" t="s">
        <v>97</v>
      </c>
      <c r="B42" s="21">
        <v>941600009</v>
      </c>
      <c r="C42" s="24">
        <v>142712</v>
      </c>
      <c r="D42" s="24">
        <v>142712</v>
      </c>
      <c r="E42" s="24">
        <v>142711.12</v>
      </c>
      <c r="F42" s="24">
        <v>142711.12</v>
      </c>
      <c r="G42" s="12">
        <f t="shared" si="13"/>
        <v>-0.8800000000046566</v>
      </c>
      <c r="H42" s="12"/>
      <c r="I42" s="28">
        <v>2716</v>
      </c>
      <c r="J42" s="29">
        <v>0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>
        <v>10764.8</v>
      </c>
      <c r="X42" s="28">
        <v>2560</v>
      </c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>
        <v>6094.66</v>
      </c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>
        <v>9052</v>
      </c>
      <c r="BU42" s="15">
        <f t="shared" si="12"/>
        <v>173898.58</v>
      </c>
    </row>
    <row r="43" spans="1:73" ht="12.75">
      <c r="A43" s="20" t="s">
        <v>55</v>
      </c>
      <c r="B43" s="21">
        <v>250000181</v>
      </c>
      <c r="C43" s="24">
        <v>13507</v>
      </c>
      <c r="D43" s="24">
        <v>13507</v>
      </c>
      <c r="E43" s="24">
        <v>13506.58</v>
      </c>
      <c r="F43" s="24">
        <v>13506.58</v>
      </c>
      <c r="G43" s="12"/>
      <c r="H43" s="12">
        <f t="shared" si="14"/>
        <v>-0.42000000000007276</v>
      </c>
      <c r="I43" s="28">
        <v>36</v>
      </c>
      <c r="J43" s="29">
        <v>0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>
        <v>8135.16</v>
      </c>
      <c r="X43" s="28">
        <v>1264</v>
      </c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>
        <v>2286.86</v>
      </c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>
        <v>3800</v>
      </c>
      <c r="BU43" s="15">
        <f t="shared" si="12"/>
        <v>29028.6</v>
      </c>
    </row>
    <row r="44" spans="1:73" ht="12.75">
      <c r="A44" s="20" t="s">
        <v>58</v>
      </c>
      <c r="B44" s="21">
        <v>380200045</v>
      </c>
      <c r="C44" s="24"/>
      <c r="D44" s="24"/>
      <c r="E44" s="24"/>
      <c r="F44" s="24"/>
      <c r="G44" s="12"/>
      <c r="H44" s="12">
        <f t="shared" si="14"/>
        <v>0</v>
      </c>
      <c r="I44" s="28"/>
      <c r="J44" s="29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>
        <v>10993.22</v>
      </c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>
        <v>0</v>
      </c>
      <c r="BU44" s="15">
        <f t="shared" si="12"/>
        <v>10993.22</v>
      </c>
    </row>
    <row r="45" spans="1:73" ht="12.75">
      <c r="A45" s="20" t="s">
        <v>39</v>
      </c>
      <c r="B45" s="21">
        <v>250000023</v>
      </c>
      <c r="C45" s="24">
        <v>72377</v>
      </c>
      <c r="D45" s="24">
        <v>72377</v>
      </c>
      <c r="E45" s="24">
        <v>72376.81</v>
      </c>
      <c r="F45" s="24">
        <v>72376.81</v>
      </c>
      <c r="G45" s="12"/>
      <c r="H45" s="12">
        <f t="shared" si="14"/>
        <v>-0.1900000000023283</v>
      </c>
      <c r="I45" s="28">
        <v>908</v>
      </c>
      <c r="J45" s="29">
        <v>0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>
        <v>1261.5</v>
      </c>
      <c r="X45" s="28">
        <v>300</v>
      </c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>
        <v>3300.66</v>
      </c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>
        <v>6840</v>
      </c>
      <c r="BU45" s="15">
        <f t="shared" si="12"/>
        <v>84986.97</v>
      </c>
    </row>
    <row r="46" spans="1:73" ht="15.75" customHeight="1">
      <c r="A46" s="20" t="s">
        <v>48</v>
      </c>
      <c r="B46" s="21">
        <v>420200039</v>
      </c>
      <c r="C46" s="24">
        <v>28651</v>
      </c>
      <c r="D46" s="24">
        <v>28651</v>
      </c>
      <c r="E46" s="24">
        <v>28650.74</v>
      </c>
      <c r="F46" s="24">
        <v>28650.739999999998</v>
      </c>
      <c r="G46" s="12"/>
      <c r="H46" s="12">
        <f t="shared" si="14"/>
        <v>-0.2599999999983993</v>
      </c>
      <c r="I46" s="28">
        <v>176</v>
      </c>
      <c r="J46" s="29">
        <v>0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>
        <v>14173.33</v>
      </c>
      <c r="X46" s="28">
        <v>2396</v>
      </c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>
        <v>3828.88</v>
      </c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>
        <v>7904</v>
      </c>
      <c r="BU46" s="15">
        <f t="shared" si="12"/>
        <v>57128.95</v>
      </c>
    </row>
    <row r="47" spans="1:73" ht="31.5" customHeight="1">
      <c r="A47" s="20" t="s">
        <v>59</v>
      </c>
      <c r="B47" s="21">
        <v>700200071</v>
      </c>
      <c r="C47" s="24"/>
      <c r="D47" s="24"/>
      <c r="E47" s="24"/>
      <c r="F47" s="24"/>
      <c r="G47" s="12">
        <f t="shared" si="13"/>
        <v>0</v>
      </c>
      <c r="H47" s="12">
        <f t="shared" si="14"/>
        <v>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>
        <v>6991.08</v>
      </c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>
        <v>0</v>
      </c>
      <c r="BU47" s="15">
        <f t="shared" si="12"/>
        <v>6991.08</v>
      </c>
    </row>
    <row r="48" spans="1:73" ht="25.5">
      <c r="A48" s="20" t="s">
        <v>53</v>
      </c>
      <c r="B48" s="21">
        <v>660200030</v>
      </c>
      <c r="C48" s="24">
        <v>27697</v>
      </c>
      <c r="D48" s="24">
        <v>27697</v>
      </c>
      <c r="E48" s="24">
        <v>27696.53</v>
      </c>
      <c r="F48" s="24">
        <v>27696.530000000002</v>
      </c>
      <c r="G48" s="12"/>
      <c r="H48" s="12">
        <f t="shared" si="14"/>
        <v>-0.47000000000116415</v>
      </c>
      <c r="I48" s="28">
        <v>900</v>
      </c>
      <c r="J48" s="28">
        <v>0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>
        <v>25831.75</v>
      </c>
      <c r="X48" s="28">
        <v>5228</v>
      </c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>
        <v>7111.54</v>
      </c>
      <c r="BE48" s="28"/>
      <c r="BF48" s="28"/>
      <c r="BG48" s="28"/>
      <c r="BH48" s="28"/>
      <c r="BI48" s="28">
        <v>13.58</v>
      </c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>
        <v>6908</v>
      </c>
      <c r="BU48" s="15">
        <f t="shared" si="12"/>
        <v>73689.4</v>
      </c>
    </row>
    <row r="49" spans="1:73" ht="12.75">
      <c r="A49" s="20" t="s">
        <v>32</v>
      </c>
      <c r="B49" s="21">
        <v>250000072</v>
      </c>
      <c r="C49" s="24">
        <v>74313</v>
      </c>
      <c r="D49" s="24">
        <v>74313</v>
      </c>
      <c r="E49" s="24">
        <v>74312.8</v>
      </c>
      <c r="F49" s="24">
        <v>74312.80000000002</v>
      </c>
      <c r="G49" s="12">
        <f t="shared" si="13"/>
        <v>-0.19999999999708962</v>
      </c>
      <c r="H49" s="12"/>
      <c r="I49" s="28">
        <v>580</v>
      </c>
      <c r="J49" s="28">
        <v>0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>
        <v>47748.94</v>
      </c>
      <c r="X49" s="28">
        <v>7360</v>
      </c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>
        <v>11274.26</v>
      </c>
      <c r="BE49" s="28"/>
      <c r="BF49" s="28"/>
      <c r="BG49" s="28"/>
      <c r="BH49" s="28"/>
      <c r="BI49" s="28">
        <v>38.07</v>
      </c>
      <c r="BJ49" s="28">
        <v>8</v>
      </c>
      <c r="BK49" s="28"/>
      <c r="BL49" s="28"/>
      <c r="BM49" s="28"/>
      <c r="BN49" s="28">
        <v>35.64</v>
      </c>
      <c r="BO49" s="28">
        <v>8</v>
      </c>
      <c r="BP49" s="28"/>
      <c r="BQ49" s="28"/>
      <c r="BR49" s="28"/>
      <c r="BS49" s="28"/>
      <c r="BT49" s="28">
        <v>18112</v>
      </c>
      <c r="BU49" s="15">
        <f t="shared" si="12"/>
        <v>159477.71000000005</v>
      </c>
    </row>
    <row r="50" spans="1:73" ht="40.5" customHeight="1">
      <c r="A50" s="20" t="s">
        <v>110</v>
      </c>
      <c r="B50" s="21">
        <v>961600006</v>
      </c>
      <c r="C50" s="24">
        <v>27387</v>
      </c>
      <c r="D50" s="24">
        <v>27387</v>
      </c>
      <c r="E50" s="24">
        <v>27386.92</v>
      </c>
      <c r="F50" s="24">
        <v>27386.920000000002</v>
      </c>
      <c r="G50" s="12">
        <f t="shared" si="13"/>
        <v>-0.08000000000174623</v>
      </c>
      <c r="H50" s="12"/>
      <c r="I50" s="28">
        <v>1608</v>
      </c>
      <c r="J50" s="28">
        <v>0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>
        <v>10050.33</v>
      </c>
      <c r="X50" s="28">
        <v>1988</v>
      </c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>
        <v>3986.22</v>
      </c>
      <c r="BE50" s="28"/>
      <c r="BF50" s="28"/>
      <c r="BG50" s="28"/>
      <c r="BH50" s="28"/>
      <c r="BI50" s="28">
        <v>294.09</v>
      </c>
      <c r="BJ50" s="28">
        <v>48</v>
      </c>
      <c r="BK50" s="28"/>
      <c r="BL50" s="28"/>
      <c r="BM50" s="28"/>
      <c r="BN50" s="28"/>
      <c r="BO50" s="28"/>
      <c r="BP50" s="28"/>
      <c r="BQ50" s="28"/>
      <c r="BR50" s="28"/>
      <c r="BS50" s="28"/>
      <c r="BT50" s="28">
        <v>6580</v>
      </c>
      <c r="BU50" s="15">
        <f t="shared" si="12"/>
        <v>51941.56</v>
      </c>
    </row>
    <row r="51" spans="1:73" ht="12.75">
      <c r="A51" s="20" t="s">
        <v>64</v>
      </c>
      <c r="B51" s="21">
        <v>500200065</v>
      </c>
      <c r="C51" s="24"/>
      <c r="D51" s="24"/>
      <c r="E51" s="24"/>
      <c r="F51" s="24"/>
      <c r="G51" s="12">
        <f t="shared" si="13"/>
        <v>0</v>
      </c>
      <c r="H51" s="12">
        <f t="shared" si="14"/>
        <v>0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>
        <v>12057.08</v>
      </c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>
        <v>0</v>
      </c>
      <c r="BU51" s="15">
        <f t="shared" si="12"/>
        <v>12057.08</v>
      </c>
    </row>
    <row r="52" spans="1:73" ht="25.5">
      <c r="A52" s="20" t="s">
        <v>10</v>
      </c>
      <c r="B52" s="21">
        <v>500200013</v>
      </c>
      <c r="C52" s="24">
        <v>8003</v>
      </c>
      <c r="D52" s="24">
        <v>8003</v>
      </c>
      <c r="E52" s="24">
        <v>7925.16</v>
      </c>
      <c r="F52" s="24">
        <v>7925.16</v>
      </c>
      <c r="G52" s="12"/>
      <c r="H52" s="12">
        <f t="shared" si="14"/>
        <v>-77.84000000000015</v>
      </c>
      <c r="I52" s="28">
        <v>148</v>
      </c>
      <c r="J52" s="28">
        <v>0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>
        <v>597.72</v>
      </c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>
        <v>1164</v>
      </c>
      <c r="BU52" s="15">
        <f t="shared" si="12"/>
        <v>9834.88</v>
      </c>
    </row>
    <row r="53" spans="1:73" ht="12.75">
      <c r="A53" s="20" t="s">
        <v>6</v>
      </c>
      <c r="B53" s="21">
        <v>360200009</v>
      </c>
      <c r="C53" s="24">
        <v>44168</v>
      </c>
      <c r="D53" s="24">
        <v>44168</v>
      </c>
      <c r="E53" s="24">
        <v>44167.2</v>
      </c>
      <c r="F53" s="24">
        <v>44167.200000000004</v>
      </c>
      <c r="G53" s="12">
        <f t="shared" si="13"/>
        <v>-0.8000000000029104</v>
      </c>
      <c r="H53" s="12"/>
      <c r="I53" s="28">
        <v>1400</v>
      </c>
      <c r="J53" s="28">
        <v>0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>
        <v>2001.58</v>
      </c>
      <c r="X53" s="28">
        <v>476</v>
      </c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>
        <v>2397.66</v>
      </c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>
        <v>4548</v>
      </c>
      <c r="BU53" s="15">
        <f t="shared" si="12"/>
        <v>54990.44</v>
      </c>
    </row>
    <row r="54" spans="1:73" ht="38.25">
      <c r="A54" s="20" t="s">
        <v>49</v>
      </c>
      <c r="B54" s="21">
        <v>380200004</v>
      </c>
      <c r="C54" s="24">
        <v>61890</v>
      </c>
      <c r="D54" s="24">
        <v>61890</v>
      </c>
      <c r="E54" s="24">
        <v>61889.69</v>
      </c>
      <c r="F54" s="24">
        <v>61889.689999999995</v>
      </c>
      <c r="G54" s="12"/>
      <c r="H54" s="12">
        <f t="shared" si="14"/>
        <v>-0.3099999999976717</v>
      </c>
      <c r="I54" s="28">
        <v>2476</v>
      </c>
      <c r="J54" s="28">
        <v>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>
        <v>1990.76</v>
      </c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>
        <v>1580</v>
      </c>
      <c r="BU54" s="15">
        <f t="shared" si="12"/>
        <v>67936.45</v>
      </c>
    </row>
    <row r="55" spans="1:73" ht="12.75">
      <c r="A55" s="20" t="s">
        <v>111</v>
      </c>
      <c r="B55" s="21">
        <v>500200054</v>
      </c>
      <c r="C55" s="24">
        <v>0</v>
      </c>
      <c r="D55" s="24">
        <v>0</v>
      </c>
      <c r="E55" s="24">
        <v>0</v>
      </c>
      <c r="F55" s="24">
        <v>0</v>
      </c>
      <c r="G55" s="12">
        <f t="shared" si="13"/>
        <v>0</v>
      </c>
      <c r="H55" s="12">
        <f t="shared" si="14"/>
        <v>0</v>
      </c>
      <c r="I55" s="28">
        <v>0</v>
      </c>
      <c r="J55" s="28">
        <v>0</v>
      </c>
      <c r="K55" s="28">
        <v>91446</v>
      </c>
      <c r="L55" s="28"/>
      <c r="M55" s="28"/>
      <c r="N55" s="28">
        <v>13612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>
        <v>6395.98</v>
      </c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>
        <v>0</v>
      </c>
      <c r="BU55" s="15">
        <f t="shared" si="12"/>
        <v>111453.98</v>
      </c>
    </row>
    <row r="56" spans="1:73" ht="25.5">
      <c r="A56" s="20" t="s">
        <v>24</v>
      </c>
      <c r="B56" s="21">
        <v>500200037</v>
      </c>
      <c r="C56" s="24">
        <v>42093</v>
      </c>
      <c r="D56" s="24">
        <v>42093</v>
      </c>
      <c r="E56" s="24">
        <v>42092.71</v>
      </c>
      <c r="F56" s="24">
        <v>42092.71</v>
      </c>
      <c r="G56" s="12">
        <f t="shared" si="13"/>
        <v>-0.2900000000008731</v>
      </c>
      <c r="H56" s="12"/>
      <c r="I56" s="28">
        <v>1000</v>
      </c>
      <c r="J56" s="28">
        <v>0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>
        <v>40624.68</v>
      </c>
      <c r="X56" s="28">
        <v>8008</v>
      </c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>
        <v>6416.36</v>
      </c>
      <c r="BE56" s="28"/>
      <c r="BF56" s="28"/>
      <c r="BG56" s="28"/>
      <c r="BH56" s="28"/>
      <c r="BI56" s="28">
        <v>161.11</v>
      </c>
      <c r="BJ56" s="28">
        <v>28</v>
      </c>
      <c r="BK56" s="28"/>
      <c r="BL56" s="28"/>
      <c r="BM56" s="28"/>
      <c r="BN56" s="28"/>
      <c r="BO56" s="28"/>
      <c r="BP56" s="28"/>
      <c r="BQ56" s="28"/>
      <c r="BR56" s="28"/>
      <c r="BS56" s="28"/>
      <c r="BT56" s="28">
        <v>10764</v>
      </c>
      <c r="BU56" s="15">
        <f t="shared" si="12"/>
        <v>109094.86</v>
      </c>
    </row>
    <row r="57" spans="1:73" ht="25.5">
      <c r="A57" s="20" t="s">
        <v>30</v>
      </c>
      <c r="B57" s="21">
        <v>660200029</v>
      </c>
      <c r="C57" s="24">
        <v>45011</v>
      </c>
      <c r="D57" s="24">
        <v>45011</v>
      </c>
      <c r="E57" s="24">
        <v>45010.520000000004</v>
      </c>
      <c r="F57" s="24">
        <v>45010.52</v>
      </c>
      <c r="G57" s="12"/>
      <c r="H57" s="12">
        <f t="shared" si="14"/>
        <v>-0.47999999999592546</v>
      </c>
      <c r="I57" s="28">
        <v>276</v>
      </c>
      <c r="J57" s="28">
        <v>0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>
        <v>22280.04</v>
      </c>
      <c r="X57" s="28">
        <v>3244</v>
      </c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>
        <v>7880.08</v>
      </c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>
        <v>12280</v>
      </c>
      <c r="BU57" s="15">
        <f t="shared" si="12"/>
        <v>90970.64</v>
      </c>
    </row>
    <row r="58" spans="1:73" ht="25.5">
      <c r="A58" s="20" t="s">
        <v>42</v>
      </c>
      <c r="B58" s="21">
        <v>250000073</v>
      </c>
      <c r="C58" s="24">
        <v>22527</v>
      </c>
      <c r="D58" s="24">
        <v>22527</v>
      </c>
      <c r="E58" s="24">
        <v>22526.01</v>
      </c>
      <c r="F58" s="24">
        <v>22526.010000000002</v>
      </c>
      <c r="G58" s="12"/>
      <c r="H58" s="12">
        <f t="shared" si="14"/>
        <v>-0.9900000000016007</v>
      </c>
      <c r="I58" s="28">
        <v>456</v>
      </c>
      <c r="J58" s="28">
        <v>0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>
        <v>16079.85</v>
      </c>
      <c r="X58" s="28">
        <v>2844</v>
      </c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>
        <v>2926.12</v>
      </c>
      <c r="BE58" s="28"/>
      <c r="BF58" s="28"/>
      <c r="BG58" s="28"/>
      <c r="BH58" s="28"/>
      <c r="BI58" s="28">
        <v>79.1</v>
      </c>
      <c r="BJ58" s="28">
        <v>8</v>
      </c>
      <c r="BK58" s="28"/>
      <c r="BL58" s="28"/>
      <c r="BM58" s="28"/>
      <c r="BN58" s="28"/>
      <c r="BO58" s="28"/>
      <c r="BP58" s="28"/>
      <c r="BQ58" s="28"/>
      <c r="BR58" s="28"/>
      <c r="BS58" s="28"/>
      <c r="BT58" s="28">
        <v>3588</v>
      </c>
      <c r="BU58" s="15">
        <f t="shared" si="12"/>
        <v>48507.08</v>
      </c>
    </row>
    <row r="59" spans="1:73" ht="38.25">
      <c r="A59" s="20" t="s">
        <v>43</v>
      </c>
      <c r="B59" s="21">
        <v>961000004</v>
      </c>
      <c r="C59" s="24">
        <v>2396</v>
      </c>
      <c r="D59" s="24">
        <v>2396</v>
      </c>
      <c r="E59" s="24">
        <v>2395.05</v>
      </c>
      <c r="F59" s="24">
        <v>2395.05</v>
      </c>
      <c r="G59" s="12"/>
      <c r="H59" s="12">
        <f t="shared" si="14"/>
        <v>-0.9499999999998181</v>
      </c>
      <c r="I59" s="28">
        <v>66</v>
      </c>
      <c r="J59" s="28">
        <v>0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>
        <v>2999.77</v>
      </c>
      <c r="X59" s="28">
        <v>592</v>
      </c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>
        <v>424.94</v>
      </c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>
        <v>612</v>
      </c>
      <c r="BU59" s="15">
        <f t="shared" si="12"/>
        <v>7089.759999999999</v>
      </c>
    </row>
    <row r="60" spans="1:73" ht="28.5" customHeight="1">
      <c r="A60" s="20" t="s">
        <v>25</v>
      </c>
      <c r="B60" s="21">
        <v>250000071</v>
      </c>
      <c r="C60" s="24">
        <v>60924</v>
      </c>
      <c r="D60" s="24">
        <v>60924</v>
      </c>
      <c r="E60" s="24">
        <v>60923.14</v>
      </c>
      <c r="F60" s="24">
        <v>60923.14</v>
      </c>
      <c r="G60" s="12">
        <f t="shared" si="13"/>
        <v>-0.8600000000005821</v>
      </c>
      <c r="H60" s="12"/>
      <c r="I60" s="28">
        <v>800</v>
      </c>
      <c r="J60" s="28">
        <v>0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>
        <v>29959.6</v>
      </c>
      <c r="X60" s="28">
        <v>4856</v>
      </c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>
        <v>7980</v>
      </c>
      <c r="BE60" s="28"/>
      <c r="BF60" s="28"/>
      <c r="BG60" s="28"/>
      <c r="BH60" s="28"/>
      <c r="BI60" s="28">
        <v>114.89</v>
      </c>
      <c r="BJ60" s="28">
        <v>24</v>
      </c>
      <c r="BK60" s="28"/>
      <c r="BL60" s="28"/>
      <c r="BM60" s="28"/>
      <c r="BN60" s="28">
        <v>86.14</v>
      </c>
      <c r="BO60" s="28">
        <v>16</v>
      </c>
      <c r="BP60" s="28"/>
      <c r="BQ60" s="28"/>
      <c r="BR60" s="28"/>
      <c r="BS60" s="28"/>
      <c r="BT60" s="28">
        <v>13852</v>
      </c>
      <c r="BU60" s="15">
        <f t="shared" si="12"/>
        <v>118611.76999999999</v>
      </c>
    </row>
    <row r="61" spans="1:73" ht="25.5">
      <c r="A61" s="20" t="s">
        <v>15</v>
      </c>
      <c r="B61" s="21">
        <v>660200010</v>
      </c>
      <c r="C61" s="24">
        <v>52608</v>
      </c>
      <c r="D61" s="24">
        <v>52608</v>
      </c>
      <c r="E61" s="24">
        <v>52607.64</v>
      </c>
      <c r="F61" s="24">
        <v>52607.64</v>
      </c>
      <c r="G61" s="12"/>
      <c r="H61" s="12">
        <f t="shared" si="14"/>
        <v>-0.3600000000005821</v>
      </c>
      <c r="I61" s="28">
        <v>1440</v>
      </c>
      <c r="J61" s="28">
        <v>0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>
        <v>3827.86</v>
      </c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>
        <v>7684</v>
      </c>
      <c r="BU61" s="15">
        <f t="shared" si="12"/>
        <v>65559.5</v>
      </c>
    </row>
    <row r="62" spans="1:73" ht="25.5">
      <c r="A62" s="20" t="s">
        <v>12</v>
      </c>
      <c r="B62" s="21">
        <v>961600013</v>
      </c>
      <c r="C62" s="24">
        <v>60718</v>
      </c>
      <c r="D62" s="24">
        <v>60718</v>
      </c>
      <c r="E62" s="24">
        <v>60717.19</v>
      </c>
      <c r="F62" s="24">
        <v>60717.19</v>
      </c>
      <c r="G62" s="12">
        <f t="shared" si="13"/>
        <v>-0.8099999999976717</v>
      </c>
      <c r="H62" s="12"/>
      <c r="I62" s="28">
        <v>4608</v>
      </c>
      <c r="J62" s="28">
        <v>0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>
        <v>7328.42</v>
      </c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>
        <v>13452</v>
      </c>
      <c r="BU62" s="15">
        <f t="shared" si="12"/>
        <v>86105.61</v>
      </c>
    </row>
    <row r="63" spans="1:73" ht="31.5" customHeight="1">
      <c r="A63" s="20" t="s">
        <v>26</v>
      </c>
      <c r="B63" s="21">
        <v>250000085</v>
      </c>
      <c r="C63" s="24">
        <v>23331</v>
      </c>
      <c r="D63" s="24">
        <v>23331</v>
      </c>
      <c r="E63" s="24">
        <v>23330.14</v>
      </c>
      <c r="F63" s="24">
        <v>23330.14</v>
      </c>
      <c r="G63" s="12">
        <f t="shared" si="13"/>
        <v>-0.8600000000005821</v>
      </c>
      <c r="H63" s="12"/>
      <c r="I63" s="28">
        <v>352</v>
      </c>
      <c r="J63" s="28">
        <v>0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>
        <v>1909.22</v>
      </c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>
        <v>3664</v>
      </c>
      <c r="BU63" s="15">
        <f t="shared" si="12"/>
        <v>29255.36</v>
      </c>
    </row>
    <row r="64" spans="1:73" ht="13.5" customHeight="1">
      <c r="A64" s="20" t="s">
        <v>112</v>
      </c>
      <c r="B64" s="21">
        <v>700800009</v>
      </c>
      <c r="C64" s="24">
        <v>16192</v>
      </c>
      <c r="D64" s="24">
        <v>16192</v>
      </c>
      <c r="E64" s="24">
        <v>16191.07</v>
      </c>
      <c r="F64" s="24">
        <v>16191.07</v>
      </c>
      <c r="G64" s="12"/>
      <c r="H64" s="12">
        <f t="shared" si="14"/>
        <v>-0.930000000000291</v>
      </c>
      <c r="I64" s="28">
        <v>196</v>
      </c>
      <c r="J64" s="28">
        <v>0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>
        <v>45098.85</v>
      </c>
      <c r="X64" s="28">
        <v>6464</v>
      </c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>
        <v>4463.84</v>
      </c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>
        <v>3612</v>
      </c>
      <c r="BU64" s="15">
        <f t="shared" si="12"/>
        <v>76025.76</v>
      </c>
    </row>
    <row r="65" spans="1:73" ht="25.5">
      <c r="A65" s="20" t="s">
        <v>40</v>
      </c>
      <c r="B65" s="21">
        <v>250000021</v>
      </c>
      <c r="C65" s="24">
        <v>109041</v>
      </c>
      <c r="D65" s="24">
        <v>109041</v>
      </c>
      <c r="E65" s="24">
        <v>109040.23</v>
      </c>
      <c r="F65" s="24">
        <v>109040.23</v>
      </c>
      <c r="G65" s="12"/>
      <c r="H65" s="12">
        <f t="shared" si="14"/>
        <v>-0.7700000000040745</v>
      </c>
      <c r="I65" s="28">
        <v>1420</v>
      </c>
      <c r="J65" s="28">
        <v>0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>
        <v>975.56</v>
      </c>
      <c r="X65" s="28">
        <v>232</v>
      </c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>
        <v>3282.14</v>
      </c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>
        <v>6444</v>
      </c>
      <c r="BU65" s="15">
        <f t="shared" si="12"/>
        <v>121393.93</v>
      </c>
    </row>
    <row r="66" spans="1:73" ht="12.75">
      <c r="A66" s="20" t="s">
        <v>56</v>
      </c>
      <c r="B66" s="21">
        <v>250000180</v>
      </c>
      <c r="C66" s="24">
        <v>63683</v>
      </c>
      <c r="D66" s="24">
        <v>63683</v>
      </c>
      <c r="E66" s="24">
        <v>63682.97</v>
      </c>
      <c r="F66" s="24">
        <v>63682.97</v>
      </c>
      <c r="G66" s="12">
        <f t="shared" si="13"/>
        <v>-0.029999999998835847</v>
      </c>
      <c r="H66" s="12"/>
      <c r="I66" s="28">
        <v>632</v>
      </c>
      <c r="J66" s="28">
        <v>0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>
        <v>42130.63</v>
      </c>
      <c r="X66" s="28">
        <v>6216</v>
      </c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>
        <v>10959.48</v>
      </c>
      <c r="BE66" s="28"/>
      <c r="BF66" s="28"/>
      <c r="BG66" s="28"/>
      <c r="BH66" s="28"/>
      <c r="BI66" s="28"/>
      <c r="BJ66" s="28"/>
      <c r="BK66" s="28"/>
      <c r="BL66" s="28"/>
      <c r="BM66" s="28"/>
      <c r="BN66" s="28">
        <v>118.74</v>
      </c>
      <c r="BO66" s="28">
        <v>16</v>
      </c>
      <c r="BP66" s="28"/>
      <c r="BQ66" s="28"/>
      <c r="BR66" s="28"/>
      <c r="BS66" s="28"/>
      <c r="BT66" s="28">
        <v>16984</v>
      </c>
      <c r="BU66" s="15">
        <f t="shared" si="12"/>
        <v>140739.82</v>
      </c>
    </row>
    <row r="67" spans="1:73" ht="25.5">
      <c r="A67" s="20" t="s">
        <v>61</v>
      </c>
      <c r="B67" s="21">
        <v>380200046</v>
      </c>
      <c r="C67" s="24"/>
      <c r="D67" s="24"/>
      <c r="E67" s="24"/>
      <c r="F67" s="24"/>
      <c r="G67" s="12">
        <f t="shared" si="13"/>
        <v>0</v>
      </c>
      <c r="H67" s="12">
        <f t="shared" si="14"/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>
        <v>5673.92</v>
      </c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>
        <v>0</v>
      </c>
      <c r="BU67" s="15">
        <f t="shared" si="12"/>
        <v>5673.92</v>
      </c>
    </row>
    <row r="68" spans="1:73" ht="25.5">
      <c r="A68" s="20" t="s">
        <v>9</v>
      </c>
      <c r="B68" s="21">
        <v>500200035</v>
      </c>
      <c r="C68" s="24">
        <v>87528</v>
      </c>
      <c r="D68" s="24">
        <v>87528</v>
      </c>
      <c r="E68" s="24">
        <v>87527.13</v>
      </c>
      <c r="F68" s="24">
        <v>87527.13</v>
      </c>
      <c r="G68" s="12">
        <f t="shared" si="13"/>
        <v>-0.8699999999953434</v>
      </c>
      <c r="H68" s="12"/>
      <c r="I68" s="28">
        <v>1572</v>
      </c>
      <c r="J68" s="28">
        <v>0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>
        <v>4390.02</v>
      </c>
      <c r="X68" s="28">
        <v>1044</v>
      </c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>
        <v>5238.96</v>
      </c>
      <c r="BE68" s="28"/>
      <c r="BF68" s="28"/>
      <c r="BG68" s="28"/>
      <c r="BH68" s="28"/>
      <c r="BI68" s="28">
        <v>413.23</v>
      </c>
      <c r="BJ68" s="28">
        <v>48</v>
      </c>
      <c r="BK68" s="28"/>
      <c r="BL68" s="28"/>
      <c r="BM68" s="28"/>
      <c r="BN68" s="28"/>
      <c r="BO68" s="28"/>
      <c r="BP68" s="28"/>
      <c r="BQ68" s="28"/>
      <c r="BR68" s="28"/>
      <c r="BS68" s="28"/>
      <c r="BT68" s="28">
        <v>8736</v>
      </c>
      <c r="BU68" s="15">
        <f t="shared" si="12"/>
        <v>108969.34000000001</v>
      </c>
    </row>
    <row r="69" spans="1:73" ht="25.5">
      <c r="A69" s="20" t="s">
        <v>27</v>
      </c>
      <c r="B69" s="21">
        <v>250000039</v>
      </c>
      <c r="C69" s="24">
        <v>6000</v>
      </c>
      <c r="D69" s="24">
        <v>6000</v>
      </c>
      <c r="E69" s="24">
        <v>5999.03</v>
      </c>
      <c r="F69" s="24">
        <v>5999.03</v>
      </c>
      <c r="G69" s="12"/>
      <c r="H69" s="12">
        <f t="shared" si="14"/>
        <v>-0.9700000000002547</v>
      </c>
      <c r="I69" s="28">
        <v>40</v>
      </c>
      <c r="J69" s="28">
        <v>0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>
        <v>3990.91</v>
      </c>
      <c r="X69" s="28">
        <v>744</v>
      </c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>
        <v>1114.56</v>
      </c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>
        <v>1716</v>
      </c>
      <c r="BU69" s="15">
        <f t="shared" si="12"/>
        <v>13604.499999999998</v>
      </c>
    </row>
    <row r="70" spans="1:73" ht="12.75">
      <c r="A70" s="20" t="s">
        <v>60</v>
      </c>
      <c r="B70" s="21">
        <v>660200035</v>
      </c>
      <c r="C70" s="24">
        <v>27885</v>
      </c>
      <c r="D70" s="24">
        <v>27885</v>
      </c>
      <c r="E70" s="24">
        <v>27884.9</v>
      </c>
      <c r="F70" s="24">
        <v>27884.9</v>
      </c>
      <c r="G70" s="12">
        <f t="shared" si="13"/>
        <v>-0.09999999999854481</v>
      </c>
      <c r="H70" s="12"/>
      <c r="I70" s="28">
        <v>1044</v>
      </c>
      <c r="J70" s="28">
        <v>0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>
        <v>777.06</v>
      </c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>
        <v>1856</v>
      </c>
      <c r="BU70" s="15">
        <f t="shared" si="12"/>
        <v>31561.960000000003</v>
      </c>
    </row>
    <row r="71" spans="1:73" ht="25.5">
      <c r="A71" s="20" t="s">
        <v>18</v>
      </c>
      <c r="B71" s="21">
        <v>940200005</v>
      </c>
      <c r="C71" s="24">
        <v>44487</v>
      </c>
      <c r="D71" s="24">
        <v>44487</v>
      </c>
      <c r="E71" s="24">
        <v>44486.14</v>
      </c>
      <c r="F71" s="24">
        <v>44486.14</v>
      </c>
      <c r="G71" s="12">
        <f t="shared" si="13"/>
        <v>-0.8600000000005821</v>
      </c>
      <c r="H71" s="12"/>
      <c r="I71" s="28">
        <v>1744</v>
      </c>
      <c r="J71" s="28">
        <v>0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>
        <v>3546.06</v>
      </c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>
        <v>5692</v>
      </c>
      <c r="BU71" s="15">
        <f t="shared" si="12"/>
        <v>55468.2</v>
      </c>
    </row>
    <row r="72" spans="1:73" ht="12.75">
      <c r="A72" s="20" t="s">
        <v>113</v>
      </c>
      <c r="B72" s="21">
        <v>420200066</v>
      </c>
      <c r="C72" s="24">
        <v>84038</v>
      </c>
      <c r="D72" s="24">
        <v>84038</v>
      </c>
      <c r="E72" s="24">
        <v>84037.33</v>
      </c>
      <c r="F72" s="24">
        <v>84037.33</v>
      </c>
      <c r="G72" s="12">
        <f t="shared" si="13"/>
        <v>-0.6699999999982538</v>
      </c>
      <c r="H72" s="12"/>
      <c r="I72" s="28">
        <v>1119</v>
      </c>
      <c r="J72" s="28">
        <v>0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>
        <v>906</v>
      </c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>
        <v>3033</v>
      </c>
      <c r="BU72" s="15">
        <f t="shared" si="12"/>
        <v>89095.33</v>
      </c>
    </row>
    <row r="73" spans="1:73" ht="13.5" customHeight="1">
      <c r="A73" s="20" t="s">
        <v>31</v>
      </c>
      <c r="B73" s="21">
        <v>940200012</v>
      </c>
      <c r="C73" s="24">
        <v>1955</v>
      </c>
      <c r="D73" s="24">
        <v>1955</v>
      </c>
      <c r="E73" s="24">
        <v>1667.53</v>
      </c>
      <c r="F73" s="24">
        <v>1667.53</v>
      </c>
      <c r="G73" s="12"/>
      <c r="H73" s="12">
        <f t="shared" si="14"/>
        <v>-287.47</v>
      </c>
      <c r="I73" s="28">
        <v>84</v>
      </c>
      <c r="J73" s="29">
        <v>0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>
        <v>4899.44</v>
      </c>
      <c r="BE73" s="28"/>
      <c r="BF73" s="28"/>
      <c r="BG73" s="28"/>
      <c r="BH73" s="28"/>
      <c r="BI73" s="28"/>
      <c r="BJ73" s="28"/>
      <c r="BK73" s="28"/>
      <c r="BL73" s="28"/>
      <c r="BM73" s="28"/>
      <c r="BN73" s="28">
        <v>31.22</v>
      </c>
      <c r="BO73" s="28">
        <v>4</v>
      </c>
      <c r="BP73" s="28"/>
      <c r="BQ73" s="28"/>
      <c r="BR73" s="28"/>
      <c r="BS73" s="28"/>
      <c r="BT73" s="28">
        <v>200</v>
      </c>
      <c r="BU73" s="15">
        <f t="shared" si="12"/>
        <v>6886.19</v>
      </c>
    </row>
    <row r="74" spans="1:73" ht="25.5">
      <c r="A74" s="20" t="s">
        <v>114</v>
      </c>
      <c r="B74" s="21">
        <v>250000106</v>
      </c>
      <c r="C74" s="24">
        <v>76386</v>
      </c>
      <c r="D74" s="24">
        <v>76386</v>
      </c>
      <c r="E74" s="24">
        <v>76385.53</v>
      </c>
      <c r="F74" s="24">
        <v>76385.53</v>
      </c>
      <c r="G74" s="12">
        <f t="shared" si="13"/>
        <v>-0.47000000000116415</v>
      </c>
      <c r="H74" s="12"/>
      <c r="I74" s="28">
        <v>328</v>
      </c>
      <c r="J74" s="29">
        <v>0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>
        <v>38783.09</v>
      </c>
      <c r="X74" s="28">
        <v>5408</v>
      </c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>
        <v>12700</v>
      </c>
      <c r="BU74" s="15">
        <f t="shared" si="12"/>
        <v>133604.62</v>
      </c>
    </row>
    <row r="75" spans="1:73" ht="12.75">
      <c r="A75" s="37" t="s">
        <v>5</v>
      </c>
      <c r="B75" s="37"/>
      <c r="C75" s="38">
        <f aca="true" t="shared" si="15" ref="C75:AH75">C10+C21+C31</f>
        <v>15605951</v>
      </c>
      <c r="D75" s="38">
        <f t="shared" si="15"/>
        <v>15605951</v>
      </c>
      <c r="E75" s="38">
        <f t="shared" si="15"/>
        <v>15596588.920000004</v>
      </c>
      <c r="F75" s="38">
        <f t="shared" si="15"/>
        <v>15596588.920000004</v>
      </c>
      <c r="G75" s="38">
        <f t="shared" si="15"/>
        <v>-731.239999999065</v>
      </c>
      <c r="H75" s="38">
        <f t="shared" si="15"/>
        <v>-8630.84000000007</v>
      </c>
      <c r="I75" s="38">
        <f t="shared" si="15"/>
        <v>533373</v>
      </c>
      <c r="J75" s="38">
        <f t="shared" si="15"/>
        <v>0</v>
      </c>
      <c r="K75" s="38">
        <f t="shared" si="15"/>
        <v>2596301</v>
      </c>
      <c r="L75" s="38">
        <f t="shared" si="15"/>
        <v>191546</v>
      </c>
      <c r="M75" s="38">
        <f t="shared" si="15"/>
        <v>164190</v>
      </c>
      <c r="N75" s="38">
        <f t="shared" si="15"/>
        <v>127964</v>
      </c>
      <c r="O75" s="38">
        <f t="shared" si="15"/>
        <v>0</v>
      </c>
      <c r="P75" s="38">
        <f t="shared" si="15"/>
        <v>0</v>
      </c>
      <c r="Q75" s="38">
        <f t="shared" si="15"/>
        <v>598585.49</v>
      </c>
      <c r="R75" s="38">
        <f t="shared" si="15"/>
        <v>28014</v>
      </c>
      <c r="S75" s="38">
        <f t="shared" si="15"/>
        <v>0</v>
      </c>
      <c r="T75" s="38">
        <f t="shared" si="15"/>
        <v>0</v>
      </c>
      <c r="U75" s="38">
        <f t="shared" si="15"/>
        <v>3338.97</v>
      </c>
      <c r="V75" s="38">
        <f t="shared" si="15"/>
        <v>360</v>
      </c>
      <c r="W75" s="38">
        <f t="shared" si="15"/>
        <v>820436.59</v>
      </c>
      <c r="X75" s="38">
        <f t="shared" si="15"/>
        <v>124464</v>
      </c>
      <c r="Y75" s="38">
        <f t="shared" si="15"/>
        <v>21499.98</v>
      </c>
      <c r="Z75" s="38">
        <f t="shared" si="15"/>
        <v>624</v>
      </c>
      <c r="AA75" s="38">
        <f t="shared" si="15"/>
        <v>21396.200000000004</v>
      </c>
      <c r="AB75" s="38">
        <f t="shared" si="15"/>
        <v>411</v>
      </c>
      <c r="AC75" s="38">
        <f t="shared" si="15"/>
        <v>0</v>
      </c>
      <c r="AD75" s="38">
        <f t="shared" si="15"/>
        <v>0</v>
      </c>
      <c r="AE75" s="38">
        <f t="shared" si="15"/>
        <v>189537.02</v>
      </c>
      <c r="AF75" s="38">
        <f t="shared" si="15"/>
        <v>2127</v>
      </c>
      <c r="AG75" s="38">
        <f t="shared" si="15"/>
        <v>0</v>
      </c>
      <c r="AH75" s="38">
        <f t="shared" si="15"/>
        <v>0</v>
      </c>
      <c r="AI75" s="38">
        <f aca="true" t="shared" si="16" ref="AI75:BU75">AI10+AI21+AI31</f>
        <v>576.6</v>
      </c>
      <c r="AJ75" s="38">
        <f t="shared" si="16"/>
        <v>0</v>
      </c>
      <c r="AK75" s="38">
        <f t="shared" si="16"/>
        <v>0</v>
      </c>
      <c r="AL75" s="38">
        <f t="shared" si="16"/>
        <v>0</v>
      </c>
      <c r="AM75" s="38">
        <f t="shared" si="16"/>
        <v>0</v>
      </c>
      <c r="AN75" s="38">
        <f t="shared" si="16"/>
        <v>0</v>
      </c>
      <c r="AO75" s="38">
        <f t="shared" si="16"/>
        <v>34854.87</v>
      </c>
      <c r="AP75" s="38">
        <f t="shared" si="16"/>
        <v>44</v>
      </c>
      <c r="AQ75" s="38">
        <f t="shared" si="16"/>
        <v>214887.30000000002</v>
      </c>
      <c r="AR75" s="38">
        <f t="shared" si="16"/>
        <v>1197</v>
      </c>
      <c r="AS75" s="38">
        <f t="shared" si="16"/>
        <v>4264.48</v>
      </c>
      <c r="AT75" s="38">
        <f t="shared" si="16"/>
        <v>116875.73000000001</v>
      </c>
      <c r="AU75" s="38">
        <f t="shared" si="16"/>
        <v>43533.92</v>
      </c>
      <c r="AV75" s="38">
        <f t="shared" si="16"/>
        <v>379.64</v>
      </c>
      <c r="AW75" s="38">
        <f t="shared" si="16"/>
        <v>12</v>
      </c>
      <c r="AX75" s="38">
        <f t="shared" si="16"/>
        <v>36221.899999999994</v>
      </c>
      <c r="AY75" s="38">
        <f t="shared" si="16"/>
        <v>0</v>
      </c>
      <c r="AZ75" s="38">
        <f t="shared" si="16"/>
        <v>2349.12</v>
      </c>
      <c r="BA75" s="38">
        <f t="shared" si="16"/>
        <v>0</v>
      </c>
      <c r="BB75" s="38">
        <f t="shared" si="16"/>
        <v>7080.330000000001</v>
      </c>
      <c r="BC75" s="38">
        <f t="shared" si="16"/>
        <v>896</v>
      </c>
      <c r="BD75" s="38">
        <f t="shared" si="16"/>
        <v>914320.5800000001</v>
      </c>
      <c r="BE75" s="38">
        <f t="shared" si="16"/>
        <v>0</v>
      </c>
      <c r="BF75" s="38">
        <f t="shared" si="16"/>
        <v>0</v>
      </c>
      <c r="BG75" s="38">
        <f t="shared" si="16"/>
        <v>0</v>
      </c>
      <c r="BH75" s="38">
        <f t="shared" si="16"/>
        <v>0</v>
      </c>
      <c r="BI75" s="38">
        <f t="shared" si="16"/>
        <v>4685.299999999999</v>
      </c>
      <c r="BJ75" s="38">
        <f t="shared" si="16"/>
        <v>1294</v>
      </c>
      <c r="BK75" s="38">
        <f t="shared" si="16"/>
        <v>1115.12</v>
      </c>
      <c r="BL75" s="38">
        <f t="shared" si="16"/>
        <v>0</v>
      </c>
      <c r="BM75" s="38">
        <f t="shared" si="16"/>
        <v>0</v>
      </c>
      <c r="BN75" s="38">
        <f t="shared" si="16"/>
        <v>7414.420000000001</v>
      </c>
      <c r="BO75" s="38">
        <f>BO10+BO21+BO31</f>
        <v>1483</v>
      </c>
      <c r="BP75" s="38">
        <f t="shared" si="16"/>
        <v>57.14</v>
      </c>
      <c r="BQ75" s="38">
        <f t="shared" si="16"/>
        <v>11</v>
      </c>
      <c r="BR75" s="38">
        <f t="shared" si="16"/>
        <v>582.65</v>
      </c>
      <c r="BS75" s="38">
        <f t="shared" si="16"/>
        <v>12</v>
      </c>
      <c r="BT75" s="38">
        <f t="shared" si="16"/>
        <v>1515732</v>
      </c>
      <c r="BU75" s="38">
        <f t="shared" si="16"/>
        <v>23574901.269999996</v>
      </c>
    </row>
    <row r="76" ht="12.75">
      <c r="BU76" s="30"/>
    </row>
    <row r="77" ht="12.75">
      <c r="BU77" s="30"/>
    </row>
    <row r="78" spans="6:73" ht="12.75">
      <c r="F78" s="30"/>
      <c r="J78" s="30"/>
      <c r="K78" s="30"/>
      <c r="L78" s="30"/>
      <c r="S78" s="30"/>
      <c r="BU78" s="30"/>
    </row>
    <row r="79" spans="5:73" ht="12.75">
      <c r="E79" s="30"/>
      <c r="F79" s="30"/>
      <c r="G79" s="30"/>
      <c r="K79" s="30"/>
      <c r="L79" s="30"/>
      <c r="M79" s="30"/>
      <c r="O79" s="30"/>
      <c r="S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</row>
    <row r="80" spans="10:73" ht="12.75">
      <c r="J80" s="30"/>
      <c r="K80" s="30"/>
      <c r="L80" s="30"/>
      <c r="AN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</row>
    <row r="82" spans="53:73" ht="12.75"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</row>
    <row r="83" ht="12.75">
      <c r="BU83" s="30"/>
    </row>
  </sheetData>
  <sheetProtection/>
  <mergeCells count="46">
    <mergeCell ref="BR6:BS7"/>
    <mergeCell ref="BL6:BM7"/>
    <mergeCell ref="BN6:BO7"/>
    <mergeCell ref="BP6:BQ7"/>
    <mergeCell ref="BT6:BT8"/>
    <mergeCell ref="BU6:BU8"/>
    <mergeCell ref="C7:C8"/>
    <mergeCell ref="D7:D8"/>
    <mergeCell ref="E7:E8"/>
    <mergeCell ref="F7:F8"/>
    <mergeCell ref="G7:G8"/>
    <mergeCell ref="BB6:BC7"/>
    <mergeCell ref="AZ6:BA7"/>
    <mergeCell ref="AE6:AF7"/>
    <mergeCell ref="AG6:AH7"/>
    <mergeCell ref="AI6:AJ7"/>
    <mergeCell ref="BD6:BE7"/>
    <mergeCell ref="BF6:BF8"/>
    <mergeCell ref="BG6:BH7"/>
    <mergeCell ref="BI6:BJ7"/>
    <mergeCell ref="BK6:BK8"/>
    <mergeCell ref="AS6:AS8"/>
    <mergeCell ref="AT6:AT8"/>
    <mergeCell ref="AU6:AU8"/>
    <mergeCell ref="AV6:AW7"/>
    <mergeCell ref="AX6:AY7"/>
    <mergeCell ref="AK6:AL7"/>
    <mergeCell ref="AM6:AN7"/>
    <mergeCell ref="AO6:AR6"/>
    <mergeCell ref="AO7:AP7"/>
    <mergeCell ref="AQ7:AR7"/>
    <mergeCell ref="S6:T7"/>
    <mergeCell ref="U6:V7"/>
    <mergeCell ref="W6:X7"/>
    <mergeCell ref="Y6:Z7"/>
    <mergeCell ref="AA6:AB7"/>
    <mergeCell ref="AC6:AD7"/>
    <mergeCell ref="A9:B9"/>
    <mergeCell ref="A2:Q2"/>
    <mergeCell ref="A6:B8"/>
    <mergeCell ref="C6:J6"/>
    <mergeCell ref="K6:N7"/>
    <mergeCell ref="O6:P7"/>
    <mergeCell ref="Q6:R7"/>
    <mergeCell ref="H7:H8"/>
    <mergeCell ref="I7:J7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2023-04-03T11:29:36Z</cp:lastPrinted>
  <dcterms:created xsi:type="dcterms:W3CDTF">2006-03-14T12:21:32Z</dcterms:created>
  <dcterms:modified xsi:type="dcterms:W3CDTF">2023-04-04T11:40:49Z</dcterms:modified>
  <cp:category/>
  <cp:version/>
  <cp:contentType/>
  <cp:contentStatus/>
</cp:coreProperties>
</file>