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O:\XSaskirot\SK atskaites\2023\"/>
    </mc:Choice>
  </mc:AlternateContent>
  <xr:revisionPtr revIDLastSave="0" documentId="13_ncr:1_{6CFFA120-F635-494D-A882-28AEC4F3C3D6}" xr6:coauthVersionLast="47" xr6:coauthVersionMax="47" xr10:uidLastSave="{00000000-0000-0000-0000-000000000000}"/>
  <bookViews>
    <workbookView xWindow="-120" yWindow="-120" windowWidth="29040" windowHeight="15720" xr2:uid="{4B00183C-9CD9-4152-B359-F380A6AA152D}"/>
  </bookViews>
  <sheets>
    <sheet name="12 mēn" sheetId="2" r:id="rId1"/>
  </sheets>
  <definedNames>
    <definedName name="_xlnm._FilterDatabase" localSheetId="0" hidden="1">'12 mēn'!$A$106:$P$145</definedName>
    <definedName name="_xlnm.Print_Area" localSheetId="0">'12 mēn'!$A$1:$P$145</definedName>
    <definedName name="TableName">"Dummy"</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92" i="2" l="1"/>
  <c r="O43" i="2" l="1"/>
  <c r="N43" i="2"/>
  <c r="N27" i="2"/>
  <c r="L37" i="2"/>
  <c r="J114" i="2" l="1"/>
  <c r="J93" i="2" l="1"/>
  <c r="H93" i="2"/>
  <c r="E93" i="2"/>
  <c r="O5" i="2" l="1"/>
  <c r="N33" i="2" l="1"/>
  <c r="O33" i="2"/>
  <c r="N30" i="2"/>
  <c r="O30" i="2"/>
  <c r="N46" i="2"/>
  <c r="O46" i="2"/>
  <c r="O27" i="2"/>
  <c r="N42" i="2"/>
  <c r="O42" i="2"/>
  <c r="N35" i="2"/>
  <c r="O35" i="2"/>
  <c r="N36" i="2"/>
  <c r="O36" i="2"/>
  <c r="N38" i="2"/>
  <c r="O38" i="2"/>
  <c r="N39" i="2"/>
  <c r="O39" i="2"/>
  <c r="N45" i="2"/>
  <c r="O45" i="2"/>
  <c r="O40" i="2"/>
  <c r="N40" i="2"/>
  <c r="O28" i="2"/>
  <c r="N28" i="2"/>
  <c r="O44" i="2"/>
  <c r="N44" i="2"/>
  <c r="O41" i="2"/>
  <c r="N41" i="2"/>
  <c r="O34" i="2"/>
  <c r="N34" i="2"/>
  <c r="O37" i="2"/>
  <c r="N37" i="2"/>
  <c r="O31" i="2"/>
  <c r="N31" i="2"/>
  <c r="O29" i="2"/>
  <c r="N29" i="2"/>
  <c r="N26" i="2"/>
  <c r="O26" i="2"/>
  <c r="H47" i="2"/>
  <c r="N47" i="2" s="1"/>
  <c r="O47" i="2" l="1"/>
  <c r="J134" i="2" l="1"/>
  <c r="J132" i="2"/>
  <c r="L132" i="2" s="1"/>
  <c r="J131" i="2"/>
  <c r="J126" i="2"/>
  <c r="J125" i="2"/>
  <c r="J122" i="2"/>
  <c r="L122" i="2" s="1"/>
  <c r="J121" i="2"/>
  <c r="L121" i="2" s="1"/>
  <c r="J120" i="2"/>
  <c r="L120" i="2" s="1"/>
  <c r="J119" i="2"/>
  <c r="J118" i="2"/>
  <c r="L118" i="2" s="1"/>
  <c r="J117" i="2"/>
  <c r="L117" i="2" s="1"/>
  <c r="J116" i="2"/>
  <c r="J115" i="2"/>
  <c r="J113" i="2"/>
  <c r="J112" i="2"/>
  <c r="J111" i="2"/>
  <c r="J110" i="2"/>
  <c r="J109" i="2"/>
  <c r="L109" i="2" s="1"/>
  <c r="J108" i="2"/>
  <c r="J144" i="2"/>
  <c r="L144" i="2" s="1"/>
  <c r="J142" i="2"/>
  <c r="L142" i="2" s="1"/>
  <c r="J136" i="2"/>
  <c r="J135" i="2"/>
  <c r="J107" i="2"/>
  <c r="L136" i="2" l="1"/>
  <c r="L135" i="2"/>
  <c r="L134" i="2"/>
  <c r="L133" i="2"/>
  <c r="L131" i="2"/>
  <c r="L126" i="2"/>
  <c r="L119" i="2"/>
  <c r="L116" i="2"/>
  <c r="L115" i="2"/>
  <c r="L113" i="2"/>
  <c r="L112" i="2"/>
  <c r="L111" i="2"/>
  <c r="L110" i="2"/>
  <c r="L108" i="2"/>
  <c r="I106" i="2"/>
  <c r="L107" i="2"/>
  <c r="P106" i="2"/>
  <c r="O106" i="2"/>
  <c r="N106" i="2"/>
  <c r="M106" i="2"/>
  <c r="K106" i="2"/>
  <c r="H106" i="2"/>
  <c r="F106" i="2"/>
  <c r="E106" i="2"/>
  <c r="O105" i="2"/>
  <c r="L105" i="2"/>
  <c r="G105" i="2"/>
  <c r="O104" i="2"/>
  <c r="L104" i="2"/>
  <c r="G104" i="2"/>
  <c r="O103" i="2"/>
  <c r="L103" i="2"/>
  <c r="G103" i="2"/>
  <c r="O102" i="2"/>
  <c r="L102" i="2"/>
  <c r="G102" i="2"/>
  <c r="O101" i="2"/>
  <c r="L101" i="2"/>
  <c r="G101" i="2"/>
  <c r="O100" i="2"/>
  <c r="L100" i="2"/>
  <c r="G100" i="2"/>
  <c r="O99" i="2"/>
  <c r="L99" i="2"/>
  <c r="G99" i="2"/>
  <c r="O98" i="2"/>
  <c r="L98" i="2"/>
  <c r="G98" i="2"/>
  <c r="O97" i="2"/>
  <c r="L97" i="2"/>
  <c r="G97" i="2"/>
  <c r="O96" i="2"/>
  <c r="L96" i="2"/>
  <c r="G96" i="2"/>
  <c r="O95" i="2"/>
  <c r="L95" i="2"/>
  <c r="G95" i="2"/>
  <c r="O94" i="2"/>
  <c r="L94" i="2"/>
  <c r="G94" i="2"/>
  <c r="P93" i="2"/>
  <c r="N93" i="2"/>
  <c r="M93" i="2"/>
  <c r="K93" i="2"/>
  <c r="I93" i="2"/>
  <c r="F93" i="2"/>
  <c r="L92" i="2"/>
  <c r="G92" i="2"/>
  <c r="O91" i="2"/>
  <c r="L91" i="2"/>
  <c r="G91" i="2"/>
  <c r="O90" i="2"/>
  <c r="L90" i="2"/>
  <c r="G90" i="2"/>
  <c r="O89" i="2"/>
  <c r="L89" i="2"/>
  <c r="G89" i="2"/>
  <c r="O88" i="2"/>
  <c r="L88" i="2"/>
  <c r="G88" i="2"/>
  <c r="O87" i="2"/>
  <c r="L87" i="2"/>
  <c r="G87" i="2"/>
  <c r="O86" i="2"/>
  <c r="L86" i="2"/>
  <c r="G86" i="2"/>
  <c r="O85" i="2"/>
  <c r="L85" i="2"/>
  <c r="G85" i="2"/>
  <c r="O84" i="2"/>
  <c r="L84" i="2"/>
  <c r="G84" i="2"/>
  <c r="O83" i="2"/>
  <c r="L83" i="2"/>
  <c r="G83" i="2"/>
  <c r="O82" i="2"/>
  <c r="L82" i="2"/>
  <c r="G82" i="2"/>
  <c r="O81" i="2"/>
  <c r="L81" i="2"/>
  <c r="G81" i="2"/>
  <c r="O80" i="2"/>
  <c r="L80" i="2"/>
  <c r="G80" i="2"/>
  <c r="O79" i="2"/>
  <c r="L79" i="2"/>
  <c r="G79" i="2"/>
  <c r="O78" i="2"/>
  <c r="L78" i="2"/>
  <c r="G78" i="2"/>
  <c r="O77" i="2"/>
  <c r="L77" i="2"/>
  <c r="G77" i="2"/>
  <c r="O76" i="2"/>
  <c r="L76" i="2"/>
  <c r="G76" i="2"/>
  <c r="O75" i="2"/>
  <c r="L75" i="2"/>
  <c r="G75" i="2"/>
  <c r="O74" i="2"/>
  <c r="L74" i="2"/>
  <c r="G74" i="2"/>
  <c r="O73" i="2"/>
  <c r="L73" i="2"/>
  <c r="G73" i="2"/>
  <c r="O72" i="2"/>
  <c r="L72" i="2"/>
  <c r="G72" i="2"/>
  <c r="O71" i="2"/>
  <c r="L71" i="2"/>
  <c r="G71" i="2"/>
  <c r="O70" i="2"/>
  <c r="L70" i="2"/>
  <c r="G70" i="2"/>
  <c r="O69" i="2"/>
  <c r="L69" i="2"/>
  <c r="G69" i="2"/>
  <c r="O68" i="2"/>
  <c r="L68" i="2"/>
  <c r="G68" i="2"/>
  <c r="O67" i="2"/>
  <c r="L67" i="2"/>
  <c r="G67" i="2"/>
  <c r="O66" i="2"/>
  <c r="L66" i="2"/>
  <c r="G66" i="2"/>
  <c r="P65" i="2"/>
  <c r="N65" i="2"/>
  <c r="M65" i="2"/>
  <c r="K65" i="2"/>
  <c r="J65" i="2"/>
  <c r="I65" i="2"/>
  <c r="H65" i="2"/>
  <c r="F65" i="2"/>
  <c r="E65" i="2"/>
  <c r="O64" i="2"/>
  <c r="L64" i="2"/>
  <c r="G64" i="2"/>
  <c r="O63" i="2"/>
  <c r="L63" i="2"/>
  <c r="G63" i="2"/>
  <c r="O62" i="2"/>
  <c r="L62" i="2"/>
  <c r="G62" i="2"/>
  <c r="O61" i="2"/>
  <c r="L61" i="2"/>
  <c r="G61" i="2"/>
  <c r="O60" i="2"/>
  <c r="L60" i="2"/>
  <c r="G60" i="2"/>
  <c r="O59" i="2"/>
  <c r="L59" i="2"/>
  <c r="G59" i="2"/>
  <c r="O58" i="2"/>
  <c r="L58" i="2"/>
  <c r="G58" i="2"/>
  <c r="O57" i="2"/>
  <c r="L57" i="2"/>
  <c r="G57" i="2"/>
  <c r="O56" i="2"/>
  <c r="L56" i="2"/>
  <c r="G56" i="2"/>
  <c r="O55" i="2"/>
  <c r="L55" i="2"/>
  <c r="G55" i="2"/>
  <c r="O54" i="2"/>
  <c r="L54" i="2"/>
  <c r="G54" i="2"/>
  <c r="O53" i="2"/>
  <c r="L53" i="2"/>
  <c r="G53" i="2"/>
  <c r="O52" i="2"/>
  <c r="L52" i="2"/>
  <c r="G52" i="2"/>
  <c r="O51" i="2"/>
  <c r="L51" i="2"/>
  <c r="G51" i="2"/>
  <c r="P50" i="2"/>
  <c r="N50" i="2"/>
  <c r="M50" i="2"/>
  <c r="K50" i="2"/>
  <c r="J50" i="2"/>
  <c r="I50" i="2"/>
  <c r="H50" i="2"/>
  <c r="F50" i="2"/>
  <c r="E50" i="2"/>
  <c r="O49" i="2"/>
  <c r="O48" i="2"/>
  <c r="L47" i="2"/>
  <c r="L46" i="2"/>
  <c r="L44" i="2"/>
  <c r="L43" i="2"/>
  <c r="L42" i="2"/>
  <c r="L41" i="2"/>
  <c r="L40" i="2"/>
  <c r="L38" i="2"/>
  <c r="L35" i="2"/>
  <c r="L34" i="2"/>
  <c r="L31" i="2"/>
  <c r="L30" i="2"/>
  <c r="L29" i="2"/>
  <c r="L28" i="2"/>
  <c r="L27" i="2"/>
  <c r="P25" i="2"/>
  <c r="N25" i="2"/>
  <c r="M25" i="2"/>
  <c r="K25" i="2"/>
  <c r="J25" i="2"/>
  <c r="I25" i="2"/>
  <c r="H25" i="2"/>
  <c r="E25" i="2"/>
  <c r="O24" i="2"/>
  <c r="L24" i="2"/>
  <c r="G24" i="2"/>
  <c r="O23" i="2"/>
  <c r="L23" i="2"/>
  <c r="G23" i="2"/>
  <c r="O22" i="2"/>
  <c r="L22" i="2"/>
  <c r="G22" i="2"/>
  <c r="O21" i="2"/>
  <c r="G21" i="2"/>
  <c r="O20" i="2"/>
  <c r="L20" i="2"/>
  <c r="G20" i="2"/>
  <c r="O19" i="2"/>
  <c r="L19" i="2"/>
  <c r="G19" i="2"/>
  <c r="O18" i="2"/>
  <c r="L18" i="2"/>
  <c r="G18" i="2"/>
  <c r="O17" i="2"/>
  <c r="L17" i="2"/>
  <c r="G17" i="2"/>
  <c r="O16" i="2"/>
  <c r="L16" i="2"/>
  <c r="G16" i="2"/>
  <c r="O15" i="2"/>
  <c r="L15" i="2"/>
  <c r="G15" i="2"/>
  <c r="P4" i="2"/>
  <c r="O14" i="2"/>
  <c r="L14" i="2"/>
  <c r="G14" i="2"/>
  <c r="O13" i="2"/>
  <c r="L13" i="2"/>
  <c r="G13" i="2"/>
  <c r="O12" i="2"/>
  <c r="L12" i="2"/>
  <c r="G12" i="2"/>
  <c r="O11" i="2"/>
  <c r="L11" i="2"/>
  <c r="G11" i="2"/>
  <c r="O10" i="2"/>
  <c r="L10" i="2"/>
  <c r="G10" i="2"/>
  <c r="O9" i="2"/>
  <c r="L9" i="2"/>
  <c r="G9" i="2"/>
  <c r="O8" i="2"/>
  <c r="L8" i="2"/>
  <c r="G8" i="2"/>
  <c r="O7" i="2"/>
  <c r="L7" i="2"/>
  <c r="G7" i="2"/>
  <c r="O6" i="2"/>
  <c r="L6" i="2"/>
  <c r="G6" i="2"/>
  <c r="L5" i="2"/>
  <c r="G5" i="2"/>
  <c r="N4" i="2"/>
  <c r="M4" i="2"/>
  <c r="K4" i="2"/>
  <c r="J4" i="2"/>
  <c r="I4" i="2"/>
  <c r="H4" i="2"/>
  <c r="F4" i="2"/>
  <c r="E4" i="2"/>
  <c r="O50" i="2" l="1"/>
  <c r="J106" i="2"/>
  <c r="O65" i="2"/>
  <c r="O25" i="2"/>
  <c r="O4" i="2"/>
  <c r="O93" i="2"/>
</calcChain>
</file>

<file path=xl/sharedStrings.xml><?xml version="1.0" encoding="utf-8"?>
<sst xmlns="http://schemas.openxmlformats.org/spreadsheetml/2006/main" count="570" uniqueCount="425">
  <si>
    <t>N.p.k.</t>
  </si>
  <si>
    <t xml:space="preserve"> Plānotais izmeklējumu skaits gadā </t>
  </si>
  <si>
    <t>Dienas stacionārā sniegtie pakalpojumi</t>
  </si>
  <si>
    <t xml:space="preserve">Ikmēneša fiksētais maksājums </t>
  </si>
  <si>
    <t xml:space="preserve">Aritmologa kabinets </t>
  </si>
  <si>
    <t>Traheostomas kabinets</t>
  </si>
  <si>
    <t>Pediatra kabinets</t>
  </si>
  <si>
    <t>Funkcionālo speciālistu kabinets</t>
  </si>
  <si>
    <t>Izmeklējumi un terapija</t>
  </si>
  <si>
    <t>Elektrokardiogrāfija</t>
  </si>
  <si>
    <t>Pārējie sirds asinsvadu sistēmas funkcionālie izmeklējumi</t>
  </si>
  <si>
    <t>Radioķirurģija</t>
  </si>
  <si>
    <t>Speciālistu pakalpojumi</t>
  </si>
  <si>
    <t xml:space="preserve">Citi pakalpojumi </t>
  </si>
  <si>
    <t>Rehabilitācijas pakalpojumi bērniem</t>
  </si>
  <si>
    <t>Rehabilitācijas pakalpojumi pieaugušajiem</t>
  </si>
  <si>
    <t>Ģenētisko slimnieku konsultēšana</t>
  </si>
  <si>
    <t>Multiplās sklerozes slimnieku konsultēšana un izmeklēšana</t>
  </si>
  <si>
    <t>Ambulatori konsultatīvā palīdzība pie nieru transplantācijas</t>
  </si>
  <si>
    <t>Tiesu psihiatriskā un psiholoģiskā ekspertīze</t>
  </si>
  <si>
    <t>Ambulatorā palīdzība surdoloģijā</t>
  </si>
  <si>
    <t>Medicīniskā apaugļošana</t>
  </si>
  <si>
    <t>Metadona aizvietojošā terapija</t>
  </si>
  <si>
    <t>Pārējie ambulatorie pakalpojumi</t>
  </si>
  <si>
    <t>Ārstu konsīlijs reto slimību ārstēšanā</t>
  </si>
  <si>
    <t>Sporta medicīna</t>
  </si>
  <si>
    <t>Mammogrāfija</t>
  </si>
  <si>
    <t>Izmeklējumi sirds un asinsvadu slimību riska noteikšanai noteiktā vecumā (SCORE)</t>
  </si>
  <si>
    <t xml:space="preserve">Speciālistu konsultācijas konstatētas atradnes gadījumā </t>
  </si>
  <si>
    <t xml:space="preserve">Ļaundabīgo audzēju primārie diagnostiskie izmeklējumi </t>
  </si>
  <si>
    <t>Parenterālā un enterālā barošana</t>
  </si>
  <si>
    <t>Psihologa/psihoterapeita pakalpojumi</t>
  </si>
  <si>
    <t>Rehabilitācija ambulatori bērniem, kas pārslimojuši Covid-19</t>
  </si>
  <si>
    <t>Rehabilitācija ambulatori pieaugušajiem, kas pārslimojuši Covid-19</t>
  </si>
  <si>
    <t>Rehabilitācija dienas stacionārā pieaugušajiem, kas pārslimojuši Covid-19</t>
  </si>
  <si>
    <t>Rehabilitācija dienas stacionārā bērniem, kas pārslimojuši Covid-19</t>
  </si>
  <si>
    <t>SARS-CoV-2 antigēna noteikšana</t>
  </si>
  <si>
    <t xml:space="preserve">Cukura diabēta skrīningizmeklējumi </t>
  </si>
  <si>
    <t>Laboratoriskie izmeklējumi Ukrainas iedzīvotājiem saistībā ar militāro konfliktu</t>
  </si>
  <si>
    <t xml:space="preserve">Pārējie pakalpojumi, kas tiek finansēti no līdzekļiem neparedzētiem gadījumiem </t>
  </si>
  <si>
    <t>Priekšlaicīgi dzimušo bērnu profilakse</t>
  </si>
  <si>
    <t>Prognozējamā invaliditāte un novēršamās invaliditātes ārstu konsīlijs</t>
  </si>
  <si>
    <t>Augsta riska bērnu profilakse pret sezonālo saslimšanu ar respiratori sincitiālo vīrusu</t>
  </si>
  <si>
    <t xml:space="preserve">Jaundzimušo skrīninga nodrošināšana </t>
  </si>
  <si>
    <t xml:space="preserve">Prioritārie pakalpojumi pacientiem ar ļaundabīgo audzēju </t>
  </si>
  <si>
    <t xml:space="preserve">Autiska spektra traucējumu diagnostika </t>
  </si>
  <si>
    <t>Dinamiskā novērošana pacientiem, kas pārslimojuši Covid-19</t>
  </si>
  <si>
    <t>Motivācijas programmas pasākumi bērniem Garastāvokļa kabinetā</t>
  </si>
  <si>
    <t>KOPĀ</t>
  </si>
  <si>
    <t>Pakalpojuma programmas kods</t>
  </si>
  <si>
    <t>Rehabilitācija dienas stacionārā bērniem</t>
  </si>
  <si>
    <t>Rehabilitācija dienas stacionārā pieaugušajiem</t>
  </si>
  <si>
    <t xml:space="preserve">Staru terapija dienas stacionārā </t>
  </si>
  <si>
    <t xml:space="preserve">Psihiatrisko slimnieku ārstēšana psihiatriskā profila dienas stacionārā </t>
  </si>
  <si>
    <t>AP84</t>
  </si>
  <si>
    <t>AP85</t>
  </si>
  <si>
    <t>AP111</t>
  </si>
  <si>
    <t>AP112</t>
  </si>
  <si>
    <t>AP113</t>
  </si>
  <si>
    <t>AP114</t>
  </si>
  <si>
    <t>AP116</t>
  </si>
  <si>
    <t>AP117</t>
  </si>
  <si>
    <t>AP118</t>
  </si>
  <si>
    <t>AP120</t>
  </si>
  <si>
    <t>AP70</t>
  </si>
  <si>
    <t>AP61</t>
  </si>
  <si>
    <t>SFMR_7</t>
  </si>
  <si>
    <t>SFMI_7</t>
  </si>
  <si>
    <t>SFMB_7</t>
  </si>
  <si>
    <t>SFMM_7</t>
  </si>
  <si>
    <t>SFML_7</t>
  </si>
  <si>
    <t>SFMS_7</t>
  </si>
  <si>
    <t>SFM1A7</t>
  </si>
  <si>
    <t>SFMG_7</t>
  </si>
  <si>
    <t>SFMJ_7</t>
  </si>
  <si>
    <t>SFM8_7</t>
  </si>
  <si>
    <t>SFM9_7</t>
  </si>
  <si>
    <t>AP02</t>
  </si>
  <si>
    <t>AP022</t>
  </si>
  <si>
    <t>AP023</t>
  </si>
  <si>
    <t>AP024</t>
  </si>
  <si>
    <t>AP025</t>
  </si>
  <si>
    <t>AP59</t>
  </si>
  <si>
    <t>AP60</t>
  </si>
  <si>
    <t>AP04</t>
  </si>
  <si>
    <t>AP06</t>
  </si>
  <si>
    <t>AP09</t>
  </si>
  <si>
    <t>AP98</t>
  </si>
  <si>
    <t>AP69</t>
  </si>
  <si>
    <t>AP31</t>
  </si>
  <si>
    <t>AP310</t>
  </si>
  <si>
    <t>AP311</t>
  </si>
  <si>
    <t>AP312</t>
  </si>
  <si>
    <t>AP313</t>
  </si>
  <si>
    <t>AP314</t>
  </si>
  <si>
    <t>AP315</t>
  </si>
  <si>
    <t>AP316</t>
  </si>
  <si>
    <t>AP317</t>
  </si>
  <si>
    <t>AP318</t>
  </si>
  <si>
    <t>AP319</t>
  </si>
  <si>
    <t>AP32</t>
  </si>
  <si>
    <t>AP320</t>
  </si>
  <si>
    <t>AP321</t>
  </si>
  <si>
    <t>AP322</t>
  </si>
  <si>
    <t>AP324</t>
  </si>
  <si>
    <t>AP325</t>
  </si>
  <si>
    <t>AP326</t>
  </si>
  <si>
    <t>AP33</t>
  </si>
  <si>
    <t>AP34</t>
  </si>
  <si>
    <t>AP35</t>
  </si>
  <si>
    <t>AP37</t>
  </si>
  <si>
    <t>AP38</t>
  </si>
  <si>
    <t>AP39</t>
  </si>
  <si>
    <t>AP40</t>
  </si>
  <si>
    <t>AP74</t>
  </si>
  <si>
    <t>AP75</t>
  </si>
  <si>
    <t>AP13</t>
  </si>
  <si>
    <t>AP14</t>
  </si>
  <si>
    <t>AP15</t>
  </si>
  <si>
    <t>AP16</t>
  </si>
  <si>
    <t>AP17</t>
  </si>
  <si>
    <t>AP43</t>
  </si>
  <si>
    <t>AP45</t>
  </si>
  <si>
    <t>AP50</t>
  </si>
  <si>
    <t>AP62</t>
  </si>
  <si>
    <t>AP66</t>
  </si>
  <si>
    <t>AP07</t>
  </si>
  <si>
    <t>AP64</t>
  </si>
  <si>
    <t>AP81</t>
  </si>
  <si>
    <t>AP87</t>
  </si>
  <si>
    <t>AP93</t>
  </si>
  <si>
    <t>AP54</t>
  </si>
  <si>
    <t>AP44</t>
  </si>
  <si>
    <t>AP47</t>
  </si>
  <si>
    <t>AP96</t>
  </si>
  <si>
    <t>AP51</t>
  </si>
  <si>
    <t>AP107</t>
  </si>
  <si>
    <t>AP108</t>
  </si>
  <si>
    <t>AP109</t>
  </si>
  <si>
    <t>AP115</t>
  </si>
  <si>
    <t>AP119</t>
  </si>
  <si>
    <t>AP110</t>
  </si>
  <si>
    <t>AP105</t>
  </si>
  <si>
    <t>SFM5_7</t>
  </si>
  <si>
    <t>SFMP_7</t>
  </si>
  <si>
    <t>SFMH_7</t>
  </si>
  <si>
    <t>SFMK_7</t>
  </si>
  <si>
    <t>SFMF_7</t>
  </si>
  <si>
    <t>SFMU_7</t>
  </si>
  <si>
    <t>SFM6_7</t>
  </si>
  <si>
    <t>AP021</t>
  </si>
  <si>
    <t>AP05</t>
  </si>
  <si>
    <t>AP36</t>
  </si>
  <si>
    <t>AP101</t>
  </si>
  <si>
    <t>AP67</t>
  </si>
  <si>
    <t>AP63</t>
  </si>
  <si>
    <t>AP56</t>
  </si>
  <si>
    <t>AP55</t>
  </si>
  <si>
    <t>AP58</t>
  </si>
  <si>
    <t>AP83</t>
  </si>
  <si>
    <t>AP82</t>
  </si>
  <si>
    <t>AP90</t>
  </si>
  <si>
    <t>AP89</t>
  </si>
  <si>
    <t>AP91</t>
  </si>
  <si>
    <t>AP92</t>
  </si>
  <si>
    <t>AP86</t>
  </si>
  <si>
    <t>AP125</t>
  </si>
  <si>
    <t>AP76</t>
  </si>
  <si>
    <t>AP97</t>
  </si>
  <si>
    <t>AP128</t>
  </si>
  <si>
    <t>AP126</t>
  </si>
  <si>
    <t>AP124</t>
  </si>
  <si>
    <t>AP72</t>
  </si>
  <si>
    <t>AP73</t>
  </si>
  <si>
    <t>AP122</t>
  </si>
  <si>
    <t>AP127</t>
  </si>
  <si>
    <t>AP99</t>
  </si>
  <si>
    <t>AP131</t>
  </si>
  <si>
    <t>Pakalpojuma programmas nosaukums</t>
  </si>
  <si>
    <t xml:space="preserve">Līguma summa gadam, EUR </t>
  </si>
  <si>
    <t xml:space="preserve"> Plānotās viena izmeklējuma vidējās izmaksas, EUR </t>
  </si>
  <si>
    <t>Līguma summa uz periodu, EUR</t>
  </si>
  <si>
    <t xml:space="preserve"> Veiktais darba apjoms līguma ietvaros, EUR</t>
  </si>
  <si>
    <t xml:space="preserve"> Veiktais darba apjoms pārskata periodā, EUR </t>
  </si>
  <si>
    <t>Izmeklējumu skaits pārskata periodā</t>
  </si>
  <si>
    <t xml:space="preserve"> Viena izmeklējuma vidējās izmaksas pārskata periodā, EUR  </t>
  </si>
  <si>
    <t xml:space="preserve"> Pārstrāde virs līguma summas, EUR  ("+" pārstrāde)</t>
  </si>
  <si>
    <t>Līguma neizpilde, EUR  ("-" neizpilde)</t>
  </si>
  <si>
    <t>Līguma izpilde uz periodu, "+"pārstrāde, "-" neizpilde, EUR</t>
  </si>
  <si>
    <t xml:space="preserve"> Valsts kompensētais pacienta līdzmaksājums līguma ietvaros, EUR</t>
  </si>
  <si>
    <t>1.01.</t>
  </si>
  <si>
    <t>Bērnu ķirurģija dienas stacionārā</t>
  </si>
  <si>
    <t>1.02.</t>
  </si>
  <si>
    <t>Dienas stacionārs hronisko sāpju pacientu ārstēšanai</t>
  </si>
  <si>
    <t>1.03.</t>
  </si>
  <si>
    <t>Gastrointestinālās endoskopijas dienas stacionārā</t>
  </si>
  <si>
    <t>1.04.</t>
  </si>
  <si>
    <t>Ginekoloģija dienas stacionārā</t>
  </si>
  <si>
    <t>1.05.</t>
  </si>
  <si>
    <t>Invazīvā kardioloģija dienas stacionārā</t>
  </si>
  <si>
    <t>1.06.</t>
  </si>
  <si>
    <t>Invazīvā radioloģija dienas stacionārā</t>
  </si>
  <si>
    <t>1.07.</t>
  </si>
  <si>
    <t>Ķirurģiskie pakalpojumi oftalmoloģijas dienas stacionārā</t>
  </si>
  <si>
    <t>1.08.</t>
  </si>
  <si>
    <t>Ķīmijterapija un hematoloģija dienas stacionārā</t>
  </si>
  <si>
    <t>1.09.</t>
  </si>
  <si>
    <t>Narkoloģisko slimnieku ārstēšana narkoloģiska profila dienas stacionārā</t>
  </si>
  <si>
    <t>1.10.</t>
  </si>
  <si>
    <t>Neiroloģisko un iekšķīgo slimību ārstēšana dienas stacionārā</t>
  </si>
  <si>
    <t>1.11.</t>
  </si>
  <si>
    <t>Otolaringoloģija bērniem dienas stacionārā</t>
  </si>
  <si>
    <t>1.12.</t>
  </si>
  <si>
    <t>Otolaringoloģija pieaugušajiem dienas stacionārā</t>
  </si>
  <si>
    <t>1.13.</t>
  </si>
  <si>
    <t>1.14.</t>
  </si>
  <si>
    <t>1.15.</t>
  </si>
  <si>
    <t>1.16.</t>
  </si>
  <si>
    <t>Robotizēta stereotaktiskā radioķirurģija</t>
  </si>
  <si>
    <t>1.17.</t>
  </si>
  <si>
    <t>1.18.</t>
  </si>
  <si>
    <t>Traumatoloģija, ortopēdija, rokas un rekonstruktīvā mikroķirurģija, plastiskā ķirurģija dienas stacionārā</t>
  </si>
  <si>
    <t>1.19.</t>
  </si>
  <si>
    <t>Uroloģija dienas stacionārā</t>
  </si>
  <si>
    <t>1.20.</t>
  </si>
  <si>
    <t>Vispārējie ķirurģiskie pakalpojumi  dienas stacionārā</t>
  </si>
  <si>
    <t>2.01.</t>
  </si>
  <si>
    <t>2.02.</t>
  </si>
  <si>
    <t>Diabēta apmācības kabinets</t>
  </si>
  <si>
    <t>2.03.</t>
  </si>
  <si>
    <t>Diabētiskās pēdas aprūpes kabinets</t>
  </si>
  <si>
    <t>2.04.</t>
  </si>
  <si>
    <t>Enterālās un parenterālās barošanas pacientu aprūpes kabinets</t>
  </si>
  <si>
    <t>2.05.</t>
  </si>
  <si>
    <t>2.06.</t>
  </si>
  <si>
    <t>Garastāvokļa traucējumu kabinets bērniem</t>
  </si>
  <si>
    <t>2.07.</t>
  </si>
  <si>
    <t>Garīgās veselības aprūpes māsas kabinets</t>
  </si>
  <si>
    <t>SFMP_7_01</t>
  </si>
  <si>
    <t>2.08.</t>
  </si>
  <si>
    <t>HIV līdzestības kabinets</t>
  </si>
  <si>
    <t>SFMV_7</t>
  </si>
  <si>
    <t>2.09.</t>
  </si>
  <si>
    <t>Hronisku obstruktīvu plaušu slimību kabinets</t>
  </si>
  <si>
    <t>2.10.</t>
  </si>
  <si>
    <t>Metadona terapijas kabinets</t>
  </si>
  <si>
    <t>2.11.</t>
  </si>
  <si>
    <t>2.12.</t>
  </si>
  <si>
    <t>Onkoloģisko pacientu psihoemocionālā atbalsta kabinets</t>
  </si>
  <si>
    <t>2.13.</t>
  </si>
  <si>
    <t>Paliatīvās aprūpes kabinets</t>
  </si>
  <si>
    <t>2.14.</t>
  </si>
  <si>
    <t>2.15.</t>
  </si>
  <si>
    <t>Pneimologa kabinets</t>
  </si>
  <si>
    <t>2.16.</t>
  </si>
  <si>
    <t xml:space="preserve">Psihiatra kabinets </t>
  </si>
  <si>
    <t>2.17.</t>
  </si>
  <si>
    <t>Psihologa/psihoterapeita kabinets</t>
  </si>
  <si>
    <t>2.18.</t>
  </si>
  <si>
    <t>Reto slimību kabinets</t>
  </si>
  <si>
    <t>2.19.</t>
  </si>
  <si>
    <t>Steidzamās medicīniskās palīdzības punkts</t>
  </si>
  <si>
    <t>2.20.</t>
  </si>
  <si>
    <t>Stomas kabinets</t>
  </si>
  <si>
    <t>2.21.</t>
  </si>
  <si>
    <t>2.22.</t>
  </si>
  <si>
    <t>SIA "Rīgas Austrumu klīniskā universitātes slimnīca"  - references laboratorijas finansējums, tuberkulozes medikamenti, imunobioloģisko preparātu glabāšana, tuberkulozes bakterioloģiskai diagnostikai barotņu iegāde un izplatīšana, par pēcekspozīcijas specifiskās profilakses (PEP) nodrošināšana ārstniecības personām, HIV infekcijas vertikālās profilakses nodrošināšana HIV pozitīvām sievietēm, HIV Opurtūnisko infekciju terapija, HIV diagnostikas reaģentu iegāde un sadale HIV epidemioloģiskās uzraudzības tīkla laboratorijām</t>
  </si>
  <si>
    <t>2.23.</t>
  </si>
  <si>
    <t>VSIA "Bērnu klīniskā universitātes slimnīca" - par īpašiem medicīniskiem nolūkiem paredzētas pārtikas nodrošināšanu paliatīvā aprūpes kabineta uzskaitē esošajiem bērniem, kā arī cistiskās fibrozes kabineta pacientiem un  bērnu ar cistisko fibrozi ambulatorai ārstēšanai nepieciešamajiem medikamentiem</t>
  </si>
  <si>
    <t>3.01.</t>
  </si>
  <si>
    <t>Datortomogrāfija</t>
  </si>
  <si>
    <t>3.02.</t>
  </si>
  <si>
    <t>Doplerogrāfija</t>
  </si>
  <si>
    <t>3.03.</t>
  </si>
  <si>
    <t>Elastogrāfija</t>
  </si>
  <si>
    <t>3.04.</t>
  </si>
  <si>
    <t>3.05.</t>
  </si>
  <si>
    <t>Endoskopija</t>
  </si>
  <si>
    <t>3.06.</t>
  </si>
  <si>
    <t>Kodolmagnētiskās rezonanses izmeklējumi</t>
  </si>
  <si>
    <t>3.07.</t>
  </si>
  <si>
    <t>Neiroelektrofizioloģiskie  funkcionālie izmeklējumi</t>
  </si>
  <si>
    <t>3.08.</t>
  </si>
  <si>
    <t>Osteodensitometrija</t>
  </si>
  <si>
    <t>3.09.</t>
  </si>
  <si>
    <t>3.10.</t>
  </si>
  <si>
    <t>Radionuklīdā diagnostika</t>
  </si>
  <si>
    <t>3.11.</t>
  </si>
  <si>
    <t>Rentgenoloģija</t>
  </si>
  <si>
    <t>3.12.</t>
  </si>
  <si>
    <t>Staru terapija</t>
  </si>
  <si>
    <t>3.13.</t>
  </si>
  <si>
    <t>Ultrasonogrāfija</t>
  </si>
  <si>
    <t>3.14.</t>
  </si>
  <si>
    <t>4.01.</t>
  </si>
  <si>
    <t>Alergoloģija</t>
  </si>
  <si>
    <t>4.02.</t>
  </si>
  <si>
    <t>Algoloģija</t>
  </si>
  <si>
    <t>4.03.</t>
  </si>
  <si>
    <t>Anestezioloģija</t>
  </si>
  <si>
    <t>4.04.</t>
  </si>
  <si>
    <t>Arodslimību speciālisti</t>
  </si>
  <si>
    <t>4.05.</t>
  </si>
  <si>
    <t>Dermatoveneroloģija</t>
  </si>
  <si>
    <t>4.06.</t>
  </si>
  <si>
    <t>Endokrinoloģija</t>
  </si>
  <si>
    <t>4.07.</t>
  </si>
  <si>
    <t>Gastroenteroloģija</t>
  </si>
  <si>
    <t>4.08.</t>
  </si>
  <si>
    <t>Ginekoloģija</t>
  </si>
  <si>
    <t>4.09.</t>
  </si>
  <si>
    <t>Hematoloģija</t>
  </si>
  <si>
    <t>4.10.</t>
  </si>
  <si>
    <t>Infektoloģija</t>
  </si>
  <si>
    <t>4.11.</t>
  </si>
  <si>
    <t>Internā medicīna</t>
  </si>
  <si>
    <t>4.12.</t>
  </si>
  <si>
    <t>Kardioloģija</t>
  </si>
  <si>
    <t>4.13.</t>
  </si>
  <si>
    <t>Ķirurģija</t>
  </si>
  <si>
    <t>4.14.</t>
  </si>
  <si>
    <t>Narkoloģija</t>
  </si>
  <si>
    <t>4.15.</t>
  </si>
  <si>
    <t>Nefroloģija</t>
  </si>
  <si>
    <t>4.16.</t>
  </si>
  <si>
    <t>Neiroloģija</t>
  </si>
  <si>
    <t>4.17.</t>
  </si>
  <si>
    <t>Oftalmoloģija</t>
  </si>
  <si>
    <t>4.18.</t>
  </si>
  <si>
    <t>Onkoloģija</t>
  </si>
  <si>
    <t>4.19.</t>
  </si>
  <si>
    <t>Otolaringoloģija</t>
  </si>
  <si>
    <t>4.20.</t>
  </si>
  <si>
    <t>Pārējie speciālisti</t>
  </si>
  <si>
    <t>4.21.</t>
  </si>
  <si>
    <t>Pediatrija</t>
  </si>
  <si>
    <t>4.22.</t>
  </si>
  <si>
    <t>Psihiatrija</t>
  </si>
  <si>
    <t>4.23.</t>
  </si>
  <si>
    <t>Pulmonoloģija</t>
  </si>
  <si>
    <t>4.24.</t>
  </si>
  <si>
    <t>Reimatoloģija</t>
  </si>
  <si>
    <t>4.25.</t>
  </si>
  <si>
    <t>Traumatoloģija</t>
  </si>
  <si>
    <t>4.26.</t>
  </si>
  <si>
    <t>Uroloģija</t>
  </si>
  <si>
    <t>4.27.</t>
  </si>
  <si>
    <t>5.01.</t>
  </si>
  <si>
    <t>5.02.</t>
  </si>
  <si>
    <t>5.03.</t>
  </si>
  <si>
    <t>5.04.</t>
  </si>
  <si>
    <t>5.05.</t>
  </si>
  <si>
    <t>5.06.</t>
  </si>
  <si>
    <t>5.07.</t>
  </si>
  <si>
    <t>5.08.</t>
  </si>
  <si>
    <t>5.09.</t>
  </si>
  <si>
    <t>5.10.</t>
  </si>
  <si>
    <t>5.11.</t>
  </si>
  <si>
    <t>5.12.</t>
  </si>
  <si>
    <t xml:space="preserve">Pakalpojumi, ko apmaksā virs līguma summas pēc faktiski veiktā darba </t>
  </si>
  <si>
    <t>6.01.</t>
  </si>
  <si>
    <t>6.02.</t>
  </si>
  <si>
    <t>6.03.</t>
  </si>
  <si>
    <t>6.04.</t>
  </si>
  <si>
    <t>6.05.</t>
  </si>
  <si>
    <t>6.06.</t>
  </si>
  <si>
    <t>6.07.</t>
  </si>
  <si>
    <t>6.08.</t>
  </si>
  <si>
    <t>Ļaundabīgo audzēju sekundārie diagnostiskie izmeklējumi</t>
  </si>
  <si>
    <t>6.09.</t>
  </si>
  <si>
    <t>Pacientu izmeklēšana pirms un pēc aknu transplantācijas</t>
  </si>
  <si>
    <t>6.10.</t>
  </si>
  <si>
    <t>6.11.</t>
  </si>
  <si>
    <t>AP65</t>
  </si>
  <si>
    <t>6.12.</t>
  </si>
  <si>
    <t>Pozitronu emisijas tomogrāfijas/datortomogrāfijas (PET/DT) izmeklējumi</t>
  </si>
  <si>
    <t>6.13.</t>
  </si>
  <si>
    <t>6.14.</t>
  </si>
  <si>
    <t xml:space="preserve">Jaundzimušo skrīninga laboratoriskie izmeklējumi </t>
  </si>
  <si>
    <t>6.15.</t>
  </si>
  <si>
    <t>6.16.</t>
  </si>
  <si>
    <t>Covid-19 laboratorijas pakalpojumi</t>
  </si>
  <si>
    <t>6.17.</t>
  </si>
  <si>
    <t>6.18.</t>
  </si>
  <si>
    <t>Covid-19 vakcinācijas kabineta pakalpojumi</t>
  </si>
  <si>
    <t>6.19.</t>
  </si>
  <si>
    <t>6.20.</t>
  </si>
  <si>
    <t>6.21.</t>
  </si>
  <si>
    <t>6.22.</t>
  </si>
  <si>
    <t>6.23.</t>
  </si>
  <si>
    <t xml:space="preserve">Skābekļa terapija </t>
  </si>
  <si>
    <t>6.24.</t>
  </si>
  <si>
    <t>AP95</t>
  </si>
  <si>
    <t>6.25.</t>
  </si>
  <si>
    <t>6.26.</t>
  </si>
  <si>
    <t>6.27.</t>
  </si>
  <si>
    <t>Nieru aizstājterapija</t>
  </si>
  <si>
    <t>6.28.</t>
  </si>
  <si>
    <t>6.29.</t>
  </si>
  <si>
    <t>6.30.</t>
  </si>
  <si>
    <t>6.31.</t>
  </si>
  <si>
    <t>Ambulatorie pakalpojumi Ukrainas iedzīvotājiem saistībā ar militāro konfliktu</t>
  </si>
  <si>
    <t>6.32.</t>
  </si>
  <si>
    <t>6.33.</t>
  </si>
  <si>
    <t>Dienas stacionāra pakalpojumi Ukrainas iedzīvotājiem saistībā ar militāro konfliktu</t>
  </si>
  <si>
    <t>6.34.</t>
  </si>
  <si>
    <t>Izmeklējumi Ukrainas iedzīvotājiem saistībā ar militāro konfliktu</t>
  </si>
  <si>
    <t>6.35.</t>
  </si>
  <si>
    <t>Pērtiķu baku diagnostika un vakcinācija</t>
  </si>
  <si>
    <t>AP130</t>
  </si>
  <si>
    <t>6.36.</t>
  </si>
  <si>
    <t>6.37.</t>
  </si>
  <si>
    <t>Agrīnās intervences pakalpojumi bērniem ar autiskā spektra traucējumiem</t>
  </si>
  <si>
    <t>AP132</t>
  </si>
  <si>
    <t>6.38.</t>
  </si>
  <si>
    <t xml:space="preserve">Fiksētais maksājums par IAL izmantošanu uzņemšanas nodaļā </t>
  </si>
  <si>
    <t xml:space="preserve">LNS2_7 </t>
  </si>
  <si>
    <t>Pārskats par sekundārās ambulatorās veselības aprūpes pakalpojumu nodrošināšanai veikto darbu sadalījumā pa pakalpojumu programmām 2023.gada 12 mēnešos</t>
  </si>
  <si>
    <t>Metadona terapijas kabinets (psihologs)</t>
  </si>
  <si>
    <t>Paliatīvās aprūpes kabinets (psihologs)</t>
  </si>
  <si>
    <t>Vakcinācija pret sezonālo gripu</t>
  </si>
  <si>
    <t>Vakcinācija pret sezonālo gripu sociālās aprūpes centros</t>
  </si>
  <si>
    <t>Patvēruma meklētājiem sniegtie pakalpojumi, saskaņā ar valdības apstiprināto rīcības plānu no "Līdzekļi neparedzētiem gadījumiem"</t>
  </si>
  <si>
    <t>AP57</t>
  </si>
  <si>
    <t>Finansējuma grupa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</si>
</sst>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charset val="186"/>
      <scheme val="minor"/>
    </font>
    <font>
      <sz val="11"/>
      <color theme="1"/>
      <name val="Calibri"/>
      <family val="2"/>
      <charset val="186"/>
      <scheme val="minor"/>
    </font>
    <font>
      <sz val="11"/>
      <color theme="1"/>
      <name val="Calibri"/>
      <family val="2"/>
      <scheme val="minor"/>
    </font>
    <font>
      <sz val="12"/>
      <name val="Arial"/>
      <family val="2"/>
      <charset val="186"/>
    </font>
    <font>
      <b/>
      <sz val="10"/>
      <name val="Calibri"/>
      <family val="2"/>
      <charset val="186"/>
      <scheme val="minor"/>
    </font>
    <font>
      <b/>
      <sz val="14"/>
      <name val="Calibri"/>
      <family val="2"/>
      <charset val="186"/>
      <scheme val="minor"/>
    </font>
    <font>
      <sz val="10"/>
      <name val="Calibri"/>
      <family val="2"/>
      <charset val="186"/>
      <scheme val="minor"/>
    </font>
    <font>
      <b/>
      <sz val="9"/>
      <name val="Calibri"/>
      <family val="2"/>
      <charset val="186"/>
      <scheme val="minor"/>
    </font>
    <font>
      <sz val="9"/>
      <name val="Calibri"/>
      <family val="2"/>
      <charset val="186"/>
      <scheme val="minor"/>
    </font>
    <font>
      <i/>
      <sz val="10"/>
      <name val="Calibri"/>
      <family val="2"/>
      <charset val="186"/>
      <scheme val="minor"/>
    </font>
    <font>
      <sz val="8"/>
      <name val="Calibri"/>
      <family val="2"/>
      <charset val="186"/>
      <scheme val="minor"/>
    </font>
  </fonts>
  <fills count="6">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0" tint="-4.9989318521683403E-2"/>
        <bgColor indexed="64"/>
      </patternFill>
    </fill>
    <fill>
      <patternFill patternType="solid">
        <fgColor theme="0" tint="-0.14999847407452621"/>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4">
    <xf numFmtId="0" fontId="0" fillId="0" borderId="0"/>
    <xf numFmtId="0" fontId="1" fillId="0" borderId="0"/>
    <xf numFmtId="0" fontId="2" fillId="0" borderId="0"/>
    <xf numFmtId="0" fontId="3" fillId="0" borderId="0"/>
  </cellStyleXfs>
  <cellXfs count="58">
    <xf numFmtId="0" fontId="0" fillId="0" borderId="0" xfId="0"/>
    <xf numFmtId="0" fontId="4" fillId="2" borderId="0" xfId="3" applyFont="1" applyFill="1"/>
    <xf numFmtId="0" fontId="6" fillId="2" borderId="0" xfId="3" applyFont="1" applyFill="1"/>
    <xf numFmtId="0" fontId="4" fillId="3" borderId="1" xfId="3" applyFont="1" applyFill="1" applyBorder="1" applyAlignment="1">
      <alignment horizontal="center" vertical="center" wrapText="1"/>
    </xf>
    <xf numFmtId="0" fontId="4" fillId="0" borderId="1" xfId="3" applyFont="1" applyBorder="1" applyAlignment="1">
      <alignment horizontal="center" vertical="center" wrapText="1"/>
    </xf>
    <xf numFmtId="0" fontId="4" fillId="2" borderId="1" xfId="3" applyFont="1" applyFill="1" applyBorder="1" applyAlignment="1">
      <alignment horizontal="center" vertical="center" wrapText="1"/>
    </xf>
    <xf numFmtId="3" fontId="4" fillId="0" borderId="1" xfId="3" applyNumberFormat="1" applyFont="1" applyBorder="1" applyAlignment="1">
      <alignment horizontal="center" vertical="center" wrapText="1"/>
    </xf>
    <xf numFmtId="4" fontId="4" fillId="0" borderId="1" xfId="3" applyNumberFormat="1" applyFont="1" applyBorder="1" applyAlignment="1">
      <alignment horizontal="center" vertical="center" wrapText="1"/>
    </xf>
    <xf numFmtId="4" fontId="4" fillId="2" borderId="1" xfId="3" applyNumberFormat="1" applyFont="1" applyFill="1" applyBorder="1" applyAlignment="1">
      <alignment horizontal="center" vertical="center" wrapText="1"/>
    </xf>
    <xf numFmtId="0" fontId="9" fillId="4" borderId="1" xfId="3" applyFont="1" applyFill="1" applyBorder="1" applyAlignment="1">
      <alignment horizontal="right" wrapText="1"/>
    </xf>
    <xf numFmtId="3" fontId="9" fillId="4" borderId="1" xfId="3" applyNumberFormat="1" applyFont="1" applyFill="1" applyBorder="1" applyAlignment="1">
      <alignment horizontal="right"/>
    </xf>
    <xf numFmtId="3" fontId="9" fillId="4" borderId="1" xfId="3" applyNumberFormat="1" applyFont="1" applyFill="1" applyBorder="1" applyAlignment="1">
      <alignment horizontal="right" wrapText="1"/>
    </xf>
    <xf numFmtId="0" fontId="4" fillId="5" borderId="1" xfId="3" applyFont="1" applyFill="1" applyBorder="1" applyAlignment="1">
      <alignment horizontal="center" wrapText="1"/>
    </xf>
    <xf numFmtId="0" fontId="4" fillId="5" borderId="1" xfId="3" applyFont="1" applyFill="1" applyBorder="1" applyAlignment="1">
      <alignment horizontal="right" wrapText="1"/>
    </xf>
    <xf numFmtId="3" fontId="4" fillId="5" borderId="1" xfId="3" applyNumberFormat="1" applyFont="1" applyFill="1" applyBorder="1" applyAlignment="1">
      <alignment horizontal="right" wrapText="1"/>
    </xf>
    <xf numFmtId="0" fontId="4" fillId="5" borderId="2" xfId="3" applyFont="1" applyFill="1" applyBorder="1" applyAlignment="1">
      <alignment horizontal="center" wrapText="1"/>
    </xf>
    <xf numFmtId="0" fontId="4" fillId="5" borderId="3" xfId="3" applyFont="1" applyFill="1" applyBorder="1" applyAlignment="1">
      <alignment horizontal="right" wrapText="1"/>
    </xf>
    <xf numFmtId="0" fontId="8" fillId="3" borderId="1" xfId="3" applyFont="1" applyFill="1" applyBorder="1" applyAlignment="1">
      <alignment horizontal="center" vertical="center" wrapText="1"/>
    </xf>
    <xf numFmtId="0" fontId="8" fillId="2" borderId="1" xfId="3" applyFont="1" applyFill="1" applyBorder="1" applyAlignment="1">
      <alignment horizontal="left" vertical="center" wrapText="1"/>
    </xf>
    <xf numFmtId="0" fontId="8" fillId="0" borderId="1" xfId="3" applyFont="1" applyBorder="1" applyAlignment="1">
      <alignment horizontal="left" vertical="center"/>
    </xf>
    <xf numFmtId="0" fontId="8" fillId="2" borderId="1" xfId="0" applyFont="1" applyFill="1" applyBorder="1" applyAlignment="1">
      <alignment vertical="center" wrapText="1"/>
    </xf>
    <xf numFmtId="0" fontId="8" fillId="2" borderId="1" xfId="3" applyFont="1" applyFill="1" applyBorder="1"/>
    <xf numFmtId="3" fontId="8" fillId="0" borderId="1" xfId="3" applyNumberFormat="1" applyFont="1" applyBorder="1"/>
    <xf numFmtId="4" fontId="8" fillId="0" borderId="1" xfId="3" applyNumberFormat="1" applyFont="1" applyBorder="1"/>
    <xf numFmtId="0" fontId="8" fillId="2" borderId="0" xfId="3" applyFont="1" applyFill="1"/>
    <xf numFmtId="0" fontId="8" fillId="2" borderId="1" xfId="3" applyFont="1" applyFill="1" applyBorder="1" applyAlignment="1">
      <alignment horizontal="left" vertical="center"/>
    </xf>
    <xf numFmtId="0" fontId="8" fillId="2" borderId="1" xfId="3" applyFont="1" applyFill="1" applyBorder="1" applyAlignment="1">
      <alignment wrapText="1"/>
    </xf>
    <xf numFmtId="3" fontId="8" fillId="2" borderId="1" xfId="3" applyNumberFormat="1" applyFont="1" applyFill="1" applyBorder="1"/>
    <xf numFmtId="0" fontId="8" fillId="2" borderId="0" xfId="3" applyFont="1" applyFill="1" applyAlignment="1">
      <alignment horizontal="left" vertical="center"/>
    </xf>
    <xf numFmtId="0" fontId="8" fillId="2" borderId="1" xfId="3" applyFont="1" applyFill="1" applyBorder="1" applyAlignment="1">
      <alignment horizontal="center" vertical="center" wrapText="1"/>
    </xf>
    <xf numFmtId="4" fontId="8" fillId="2" borderId="1" xfId="3" applyNumberFormat="1" applyFont="1" applyFill="1" applyBorder="1"/>
    <xf numFmtId="0" fontId="7" fillId="5" borderId="1" xfId="3" applyFont="1" applyFill="1" applyBorder="1" applyAlignment="1">
      <alignment horizontal="center" vertical="center" wrapText="1"/>
    </xf>
    <xf numFmtId="0" fontId="4" fillId="5" borderId="3" xfId="3" applyFont="1" applyFill="1" applyBorder="1" applyAlignment="1">
      <alignment horizontal="left" wrapText="1"/>
    </xf>
    <xf numFmtId="3" fontId="7" fillId="5" borderId="1" xfId="3" applyNumberFormat="1" applyFont="1" applyFill="1" applyBorder="1"/>
    <xf numFmtId="0" fontId="7" fillId="2" borderId="0" xfId="3" applyFont="1" applyFill="1"/>
    <xf numFmtId="0" fontId="7" fillId="3" borderId="0" xfId="3" applyFont="1" applyFill="1"/>
    <xf numFmtId="0" fontId="8" fillId="0" borderId="1" xfId="3" applyFont="1" applyBorder="1" applyAlignment="1">
      <alignment horizontal="left" vertical="center" wrapText="1"/>
    </xf>
    <xf numFmtId="0" fontId="6" fillId="0" borderId="0" xfId="3" applyFont="1"/>
    <xf numFmtId="0" fontId="6" fillId="0" borderId="0" xfId="3" applyFont="1" applyAlignment="1">
      <alignment wrapText="1"/>
    </xf>
    <xf numFmtId="3" fontId="6" fillId="0" borderId="0" xfId="3" applyNumberFormat="1" applyFont="1"/>
    <xf numFmtId="4" fontId="6" fillId="0" borderId="0" xfId="3" applyNumberFormat="1" applyFont="1"/>
    <xf numFmtId="0" fontId="8" fillId="0" borderId="1" xfId="3" applyFont="1" applyBorder="1"/>
    <xf numFmtId="2" fontId="4" fillId="2" borderId="1" xfId="3" applyNumberFormat="1" applyFont="1" applyFill="1" applyBorder="1" applyAlignment="1">
      <alignment horizontal="center" vertical="center" wrapText="1"/>
    </xf>
    <xf numFmtId="4" fontId="4" fillId="5" borderId="1" xfId="3" applyNumberFormat="1" applyFont="1" applyFill="1" applyBorder="1" applyAlignment="1">
      <alignment horizontal="right" wrapText="1"/>
    </xf>
    <xf numFmtId="0" fontId="8" fillId="2" borderId="1" xfId="3" quotePrefix="1" applyFont="1" applyFill="1" applyBorder="1" applyAlignment="1">
      <alignment horizontal="center" vertical="center" wrapText="1"/>
    </xf>
    <xf numFmtId="4" fontId="7" fillId="5" borderId="1" xfId="3" applyNumberFormat="1" applyFont="1" applyFill="1" applyBorder="1"/>
    <xf numFmtId="0" fontId="8" fillId="3" borderId="0" xfId="3" applyFont="1" applyFill="1"/>
    <xf numFmtId="3" fontId="8" fillId="2" borderId="1" xfId="3" applyNumberFormat="1" applyFont="1" applyFill="1" applyBorder="1" applyAlignment="1">
      <alignment horizontal="center"/>
    </xf>
    <xf numFmtId="0" fontId="8" fillId="0" borderId="1" xfId="3" applyFont="1" applyBorder="1" applyAlignment="1">
      <alignment wrapText="1"/>
    </xf>
    <xf numFmtId="2" fontId="6" fillId="0" borderId="0" xfId="3" applyNumberFormat="1" applyFont="1"/>
    <xf numFmtId="4" fontId="9" fillId="4" borderId="1" xfId="3" applyNumberFormat="1" applyFont="1" applyFill="1" applyBorder="1" applyAlignment="1">
      <alignment horizontal="right" wrapText="1"/>
    </xf>
    <xf numFmtId="0" fontId="7" fillId="5" borderId="1" xfId="3" applyFont="1" applyFill="1" applyBorder="1" applyAlignment="1">
      <alignment horizontal="left" vertical="center" wrapText="1"/>
    </xf>
    <xf numFmtId="0" fontId="5" fillId="2" borderId="0" xfId="2" applyFont="1" applyFill="1" applyAlignment="1">
      <alignment horizontal="center" vertical="center" wrapText="1"/>
    </xf>
    <xf numFmtId="0" fontId="7" fillId="5" borderId="2" xfId="3" applyFont="1" applyFill="1" applyBorder="1" applyAlignment="1">
      <alignment horizontal="left" vertical="center" wrapText="1"/>
    </xf>
    <xf numFmtId="0" fontId="7" fillId="5" borderId="3" xfId="3" applyFont="1" applyFill="1" applyBorder="1" applyAlignment="1">
      <alignment horizontal="left" vertical="center" wrapText="1"/>
    </xf>
    <xf numFmtId="0" fontId="8" fillId="2" borderId="1" xfId="3" applyFont="1" applyFill="1" applyBorder="1" applyAlignment="1">
      <alignment horizontal="center" wrapText="1"/>
    </xf>
    <xf numFmtId="0" fontId="8" fillId="2" borderId="1" xfId="3" applyFont="1" applyFill="1" applyBorder="1" applyAlignment="1">
      <alignment horizontal="left" wrapText="1"/>
    </xf>
    <xf numFmtId="1" fontId="8" fillId="2" borderId="0" xfId="3" applyNumberFormat="1" applyFont="1" applyFill="1"/>
  </cellXfs>
  <cellStyles count="4">
    <cellStyle name="Normal" xfId="0" builtinId="0"/>
    <cellStyle name="Normal 10" xfId="2" xr:uid="{CFD32F27-E707-4446-AC16-7F6CDE1C8E92}"/>
    <cellStyle name="Normal 2" xfId="3" xr:uid="{0A6CBFE5-AD00-43EB-A198-4B0FEE143F02}"/>
    <cellStyle name="Normal 5" xfId="1" xr:uid="{B97D0C86-601B-4B8A-A785-6235E0B9BFE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EBA027-9172-45EC-99CC-2A3710531E7C}">
  <dimension ref="A1:R145"/>
  <sheetViews>
    <sheetView tabSelected="1" zoomScale="90" zoomScaleNormal="90" workbookViewId="0">
      <pane xSplit="4" ySplit="3" topLeftCell="E4" activePane="bottomRight" state="frozen"/>
      <selection pane="topRight" activeCell="F1" sqref="F1"/>
      <selection pane="bottomLeft" activeCell="A7" sqref="A7"/>
      <selection pane="bottomRight" activeCell="C114" sqref="C114"/>
    </sheetView>
  </sheetViews>
  <sheetFormatPr defaultColWidth="11.28515625" defaultRowHeight="12.75" x14ac:dyDescent="0.2"/>
  <cols>
    <col min="1" max="1" width="7.42578125" style="2" customWidth="1"/>
    <col min="2" max="2" width="20.85546875" style="37" customWidth="1"/>
    <col min="3" max="3" width="32.85546875" style="38" customWidth="1"/>
    <col min="4" max="4" width="7.7109375" style="38" customWidth="1"/>
    <col min="5" max="5" width="12.42578125" style="40" customWidth="1"/>
    <col min="6" max="6" width="11.42578125" style="39" customWidth="1"/>
    <col min="7" max="7" width="11.7109375" style="49" customWidth="1"/>
    <col min="8" max="8" width="12.140625" style="39" hidden="1" customWidth="1"/>
    <col min="9" max="9" width="13.28515625" style="39" customWidth="1"/>
    <col min="10" max="10" width="12.5703125" style="40" customWidth="1"/>
    <col min="11" max="11" width="13" style="39" customWidth="1"/>
    <col min="12" max="12" width="13" style="49" customWidth="1"/>
    <col min="13" max="13" width="11.85546875" style="40" customWidth="1"/>
    <col min="14" max="14" width="12.28515625" style="40" customWidth="1"/>
    <col min="15" max="15" width="11.7109375" style="40" customWidth="1"/>
    <col min="16" max="16" width="13.42578125" style="40" customWidth="1"/>
    <col min="17" max="17" width="13" style="2" bestFit="1" customWidth="1"/>
    <col min="18" max="16384" width="11.28515625" style="2"/>
  </cols>
  <sheetData>
    <row r="1" spans="1:18" ht="19.5" customHeight="1" x14ac:dyDescent="0.2">
      <c r="A1" s="52" t="s">
        <v>417</v>
      </c>
      <c r="B1" s="52"/>
      <c r="C1" s="52"/>
      <c r="D1" s="52"/>
      <c r="E1" s="52"/>
      <c r="F1" s="52"/>
      <c r="G1" s="52"/>
      <c r="H1" s="52"/>
      <c r="I1" s="52"/>
      <c r="J1" s="52"/>
      <c r="K1" s="52"/>
      <c r="L1" s="52"/>
      <c r="M1" s="52"/>
      <c r="N1" s="52"/>
      <c r="O1" s="52"/>
      <c r="P1" s="52"/>
    </row>
    <row r="2" spans="1:18" ht="84" customHeight="1" x14ac:dyDescent="0.2">
      <c r="A2" s="3" t="s">
        <v>0</v>
      </c>
      <c r="B2" s="4" t="s">
        <v>424</v>
      </c>
      <c r="C2" s="4" t="s">
        <v>178</v>
      </c>
      <c r="D2" s="4" t="s">
        <v>49</v>
      </c>
      <c r="E2" s="7" t="s">
        <v>179</v>
      </c>
      <c r="F2" s="6" t="s">
        <v>1</v>
      </c>
      <c r="G2" s="42" t="s">
        <v>180</v>
      </c>
      <c r="H2" s="3" t="s">
        <v>181</v>
      </c>
      <c r="I2" s="7" t="s">
        <v>182</v>
      </c>
      <c r="J2" s="7" t="s">
        <v>183</v>
      </c>
      <c r="K2" s="6" t="s">
        <v>184</v>
      </c>
      <c r="L2" s="42" t="s">
        <v>185</v>
      </c>
      <c r="M2" s="8" t="s">
        <v>186</v>
      </c>
      <c r="N2" s="8" t="s">
        <v>187</v>
      </c>
      <c r="O2" s="5" t="s">
        <v>188</v>
      </c>
      <c r="P2" s="7" t="s">
        <v>189</v>
      </c>
    </row>
    <row r="3" spans="1:18" ht="13.5" customHeight="1" x14ac:dyDescent="0.2">
      <c r="A3" s="9"/>
      <c r="B3" s="10"/>
      <c r="C3" s="11"/>
      <c r="D3" s="11"/>
      <c r="E3" s="50"/>
      <c r="F3" s="50"/>
      <c r="G3" s="11"/>
      <c r="H3" s="11"/>
      <c r="I3" s="11"/>
      <c r="J3" s="11"/>
      <c r="K3" s="11"/>
      <c r="L3" s="11"/>
      <c r="M3" s="11"/>
      <c r="N3" s="11"/>
      <c r="O3" s="11"/>
      <c r="P3" s="11"/>
    </row>
    <row r="4" spans="1:18" s="1" customFormat="1" ht="13.5" customHeight="1" x14ac:dyDescent="0.2">
      <c r="A4" s="12">
        <v>1</v>
      </c>
      <c r="B4" s="51" t="s">
        <v>2</v>
      </c>
      <c r="C4" s="51"/>
      <c r="D4" s="13" t="s">
        <v>48</v>
      </c>
      <c r="E4" s="43">
        <f>SUM(E5:E24)</f>
        <v>71809246</v>
      </c>
      <c r="F4" s="14">
        <f>SUM(F5:F24)</f>
        <v>441766</v>
      </c>
      <c r="G4" s="43"/>
      <c r="H4" s="14">
        <f t="shared" ref="H4:K4" si="0">SUM(H5:H24)</f>
        <v>71809246</v>
      </c>
      <c r="I4" s="14">
        <f t="shared" si="0"/>
        <v>72233017.629999995</v>
      </c>
      <c r="J4" s="14">
        <f t="shared" si="0"/>
        <v>72668313.310000002</v>
      </c>
      <c r="K4" s="14">
        <f t="shared" si="0"/>
        <v>441399</v>
      </c>
      <c r="L4" s="43"/>
      <c r="M4" s="14">
        <f t="shared" ref="M4:P4" si="1">SUM(M5:M24)</f>
        <v>2043569.1700000002</v>
      </c>
      <c r="N4" s="14">
        <f t="shared" si="1"/>
        <v>-1184501.8599999999</v>
      </c>
      <c r="O4" s="14">
        <f t="shared" si="1"/>
        <v>859067.31000000029</v>
      </c>
      <c r="P4" s="14">
        <f t="shared" si="1"/>
        <v>1501516</v>
      </c>
    </row>
    <row r="5" spans="1:18" s="24" customFormat="1" ht="21.6" customHeight="1" x14ac:dyDescent="0.2">
      <c r="A5" s="44" t="s">
        <v>190</v>
      </c>
      <c r="B5" s="18" t="s">
        <v>2</v>
      </c>
      <c r="C5" s="21" t="s">
        <v>191</v>
      </c>
      <c r="D5" s="21" t="s">
        <v>65</v>
      </c>
      <c r="E5" s="23">
        <v>493155</v>
      </c>
      <c r="F5" s="22">
        <v>1364</v>
      </c>
      <c r="G5" s="30">
        <f>E5/F5</f>
        <v>361.55058651026394</v>
      </c>
      <c r="H5" s="22">
        <v>493155</v>
      </c>
      <c r="I5" s="22">
        <v>478551.66</v>
      </c>
      <c r="J5" s="22">
        <v>478551.66</v>
      </c>
      <c r="K5" s="22">
        <v>1303</v>
      </c>
      <c r="L5" s="23">
        <f>J5/K5</f>
        <v>367.26911742133535</v>
      </c>
      <c r="M5" s="22"/>
      <c r="N5" s="22">
        <v>-14603.340000000026</v>
      </c>
      <c r="O5" s="22">
        <f>J5-H5</f>
        <v>-14603.340000000026</v>
      </c>
      <c r="P5" s="22">
        <v>17301</v>
      </c>
      <c r="Q5" s="57"/>
      <c r="R5" s="57"/>
    </row>
    <row r="6" spans="1:18" s="24" customFormat="1" ht="24" x14ac:dyDescent="0.2">
      <c r="A6" s="44" t="s">
        <v>192</v>
      </c>
      <c r="B6" s="18" t="s">
        <v>2</v>
      </c>
      <c r="C6" s="56" t="s">
        <v>193</v>
      </c>
      <c r="D6" s="21" t="s">
        <v>58</v>
      </c>
      <c r="E6" s="23">
        <v>293742</v>
      </c>
      <c r="F6" s="22">
        <v>1803</v>
      </c>
      <c r="G6" s="30">
        <f t="shared" ref="G6:G24" si="2">E6/F6</f>
        <v>162.91846921797006</v>
      </c>
      <c r="H6" s="22">
        <v>293742</v>
      </c>
      <c r="I6" s="22">
        <v>338394</v>
      </c>
      <c r="J6" s="22">
        <v>338394</v>
      </c>
      <c r="K6" s="22">
        <v>1860</v>
      </c>
      <c r="L6" s="30">
        <f t="shared" ref="L6:L47" si="3">J6/K6</f>
        <v>181.93225806451613</v>
      </c>
      <c r="M6" s="22">
        <v>44652</v>
      </c>
      <c r="N6" s="22"/>
      <c r="O6" s="22">
        <f t="shared" ref="O6:O70" si="4">J6-H6</f>
        <v>44652</v>
      </c>
      <c r="P6" s="22">
        <v>5086</v>
      </c>
      <c r="Q6" s="57"/>
      <c r="R6" s="57"/>
    </row>
    <row r="7" spans="1:18" s="24" customFormat="1" ht="24" x14ac:dyDescent="0.2">
      <c r="A7" s="44" t="s">
        <v>194</v>
      </c>
      <c r="B7" s="18" t="s">
        <v>2</v>
      </c>
      <c r="C7" s="56" t="s">
        <v>195</v>
      </c>
      <c r="D7" s="21" t="s">
        <v>139</v>
      </c>
      <c r="E7" s="23">
        <v>2812777</v>
      </c>
      <c r="F7" s="22">
        <v>11404</v>
      </c>
      <c r="G7" s="30">
        <f t="shared" si="2"/>
        <v>246.64828130480532</v>
      </c>
      <c r="H7" s="22">
        <v>2812777</v>
      </c>
      <c r="I7" s="22">
        <v>2921912.11</v>
      </c>
      <c r="J7" s="22">
        <v>2950726.46</v>
      </c>
      <c r="K7" s="22">
        <v>10206</v>
      </c>
      <c r="L7" s="30">
        <f t="shared" si="3"/>
        <v>289.11683911424655</v>
      </c>
      <c r="M7" s="22">
        <v>137949.45999999996</v>
      </c>
      <c r="N7" s="22"/>
      <c r="O7" s="22">
        <f t="shared" si="4"/>
        <v>137949.45999999996</v>
      </c>
      <c r="P7" s="22">
        <v>35853</v>
      </c>
      <c r="Q7" s="57"/>
      <c r="R7" s="57"/>
    </row>
    <row r="8" spans="1:18" s="24" customFormat="1" ht="24" x14ac:dyDescent="0.2">
      <c r="A8" s="44" t="s">
        <v>196</v>
      </c>
      <c r="B8" s="18" t="s">
        <v>2</v>
      </c>
      <c r="C8" s="56" t="s">
        <v>197</v>
      </c>
      <c r="D8" s="21" t="s">
        <v>60</v>
      </c>
      <c r="E8" s="23">
        <v>4408512</v>
      </c>
      <c r="F8" s="22">
        <v>9707</v>
      </c>
      <c r="G8" s="30">
        <f t="shared" si="2"/>
        <v>454.15803028742147</v>
      </c>
      <c r="H8" s="22">
        <v>4408512</v>
      </c>
      <c r="I8" s="22">
        <v>4389101.54</v>
      </c>
      <c r="J8" s="22">
        <v>4422789.62</v>
      </c>
      <c r="K8" s="22">
        <v>9824</v>
      </c>
      <c r="L8" s="30">
        <f t="shared" si="3"/>
        <v>450.20252646579803</v>
      </c>
      <c r="M8" s="22">
        <v>14277.620000000112</v>
      </c>
      <c r="N8" s="22"/>
      <c r="O8" s="22">
        <f t="shared" si="4"/>
        <v>14277.620000000112</v>
      </c>
      <c r="P8" s="22">
        <v>10444</v>
      </c>
      <c r="Q8" s="57"/>
      <c r="R8" s="57"/>
    </row>
    <row r="9" spans="1:18" s="24" customFormat="1" ht="24" x14ac:dyDescent="0.2">
      <c r="A9" s="44" t="s">
        <v>198</v>
      </c>
      <c r="B9" s="18" t="s">
        <v>2</v>
      </c>
      <c r="C9" s="56" t="s">
        <v>199</v>
      </c>
      <c r="D9" s="21" t="s">
        <v>135</v>
      </c>
      <c r="E9" s="23">
        <v>7381957</v>
      </c>
      <c r="F9" s="22">
        <v>5308</v>
      </c>
      <c r="G9" s="30">
        <f t="shared" si="2"/>
        <v>1390.722871137905</v>
      </c>
      <c r="H9" s="22">
        <v>7381957</v>
      </c>
      <c r="I9" s="22">
        <v>7509713.1100000003</v>
      </c>
      <c r="J9" s="22">
        <v>7509713.1100000003</v>
      </c>
      <c r="K9" s="22">
        <v>5891</v>
      </c>
      <c r="L9" s="30">
        <f t="shared" si="3"/>
        <v>1274.7773060600916</v>
      </c>
      <c r="M9" s="22">
        <v>127756.11000000034</v>
      </c>
      <c r="N9" s="22"/>
      <c r="O9" s="22">
        <f t="shared" si="4"/>
        <v>127756.11000000034</v>
      </c>
      <c r="P9" s="22">
        <v>12545</v>
      </c>
      <c r="Q9" s="57"/>
      <c r="R9" s="57"/>
    </row>
    <row r="10" spans="1:18" s="24" customFormat="1" ht="24" x14ac:dyDescent="0.2">
      <c r="A10" s="44" t="s">
        <v>200</v>
      </c>
      <c r="B10" s="18" t="s">
        <v>2</v>
      </c>
      <c r="C10" s="56" t="s">
        <v>201</v>
      </c>
      <c r="D10" s="21" t="s">
        <v>141</v>
      </c>
      <c r="E10" s="23">
        <v>3734629</v>
      </c>
      <c r="F10" s="22">
        <v>1107</v>
      </c>
      <c r="G10" s="30">
        <f t="shared" si="2"/>
        <v>3373.6485998193316</v>
      </c>
      <c r="H10" s="22">
        <v>3734629</v>
      </c>
      <c r="I10" s="22">
        <v>3932224.56</v>
      </c>
      <c r="J10" s="22">
        <v>3932224.56</v>
      </c>
      <c r="K10" s="22">
        <v>1158</v>
      </c>
      <c r="L10" s="30">
        <f t="shared" si="3"/>
        <v>3395.7034196891191</v>
      </c>
      <c r="M10" s="22">
        <v>197595.56000000006</v>
      </c>
      <c r="N10" s="22"/>
      <c r="O10" s="22">
        <f t="shared" si="4"/>
        <v>197595.56000000006</v>
      </c>
      <c r="P10" s="22">
        <v>6973</v>
      </c>
      <c r="Q10" s="57"/>
      <c r="R10" s="57"/>
    </row>
    <row r="11" spans="1:18" s="24" customFormat="1" ht="24" x14ac:dyDescent="0.2">
      <c r="A11" s="44" t="s">
        <v>202</v>
      </c>
      <c r="B11" s="18" t="s">
        <v>2</v>
      </c>
      <c r="C11" s="56" t="s">
        <v>203</v>
      </c>
      <c r="D11" s="21" t="s">
        <v>142</v>
      </c>
      <c r="E11" s="23">
        <v>12325222</v>
      </c>
      <c r="F11" s="22">
        <v>25218</v>
      </c>
      <c r="G11" s="30">
        <f t="shared" si="2"/>
        <v>488.74700610674915</v>
      </c>
      <c r="H11" s="22">
        <v>12325222</v>
      </c>
      <c r="I11" s="22">
        <v>11749738.43</v>
      </c>
      <c r="J11" s="22">
        <v>11749738.43</v>
      </c>
      <c r="K11" s="22">
        <v>24571</v>
      </c>
      <c r="L11" s="30">
        <f t="shared" si="3"/>
        <v>478.19536974482111</v>
      </c>
      <c r="M11" s="22"/>
      <c r="N11" s="22">
        <v>-575483.5700000003</v>
      </c>
      <c r="O11" s="22">
        <f>J11-H11</f>
        <v>-575483.5700000003</v>
      </c>
      <c r="P11" s="22">
        <v>77824</v>
      </c>
      <c r="Q11" s="57"/>
      <c r="R11" s="57"/>
    </row>
    <row r="12" spans="1:18" s="24" customFormat="1" ht="24" x14ac:dyDescent="0.2">
      <c r="A12" s="44" t="s">
        <v>204</v>
      </c>
      <c r="B12" s="18" t="s">
        <v>2</v>
      </c>
      <c r="C12" s="56" t="s">
        <v>205</v>
      </c>
      <c r="D12" s="21" t="s">
        <v>136</v>
      </c>
      <c r="E12" s="23">
        <v>2439008</v>
      </c>
      <c r="F12" s="22">
        <v>35627</v>
      </c>
      <c r="G12" s="30">
        <f t="shared" si="2"/>
        <v>68.459539113593621</v>
      </c>
      <c r="H12" s="22">
        <v>2439008</v>
      </c>
      <c r="I12" s="22">
        <v>2592365.12</v>
      </c>
      <c r="J12" s="22">
        <v>2592365.12</v>
      </c>
      <c r="K12" s="22">
        <v>36778</v>
      </c>
      <c r="L12" s="30">
        <f t="shared" si="3"/>
        <v>70.486843221491114</v>
      </c>
      <c r="M12" s="22">
        <v>153357.12000000011</v>
      </c>
      <c r="N12" s="22"/>
      <c r="O12" s="22">
        <f t="shared" si="4"/>
        <v>153357.12000000011</v>
      </c>
      <c r="P12" s="22">
        <v>151501</v>
      </c>
      <c r="Q12" s="57"/>
      <c r="R12" s="57"/>
    </row>
    <row r="13" spans="1:18" s="24" customFormat="1" ht="29.25" customHeight="1" x14ac:dyDescent="0.2">
      <c r="A13" s="44" t="s">
        <v>206</v>
      </c>
      <c r="B13" s="18" t="s">
        <v>2</v>
      </c>
      <c r="C13" s="56" t="s">
        <v>207</v>
      </c>
      <c r="D13" s="21" t="s">
        <v>56</v>
      </c>
      <c r="E13" s="23">
        <v>73936</v>
      </c>
      <c r="F13" s="22">
        <v>3224</v>
      </c>
      <c r="G13" s="30">
        <f t="shared" si="2"/>
        <v>22.933002481389579</v>
      </c>
      <c r="H13" s="22">
        <v>73936</v>
      </c>
      <c r="I13" s="22">
        <v>67892</v>
      </c>
      <c r="J13" s="22">
        <v>67892</v>
      </c>
      <c r="K13" s="22">
        <v>2965</v>
      </c>
      <c r="L13" s="30">
        <f t="shared" si="3"/>
        <v>22.897807757166948</v>
      </c>
      <c r="M13" s="22"/>
      <c r="N13" s="22">
        <v>-6044</v>
      </c>
      <c r="O13" s="22">
        <f t="shared" si="4"/>
        <v>-6044</v>
      </c>
      <c r="P13" s="22">
        <v>5663</v>
      </c>
      <c r="Q13" s="57"/>
      <c r="R13" s="57"/>
    </row>
    <row r="14" spans="1:18" s="24" customFormat="1" ht="24" x14ac:dyDescent="0.2">
      <c r="A14" s="44" t="s">
        <v>208</v>
      </c>
      <c r="B14" s="18" t="s">
        <v>2</v>
      </c>
      <c r="C14" s="56" t="s">
        <v>209</v>
      </c>
      <c r="D14" s="21" t="s">
        <v>57</v>
      </c>
      <c r="E14" s="23">
        <v>6107275</v>
      </c>
      <c r="F14" s="22">
        <v>131828</v>
      </c>
      <c r="G14" s="30">
        <f t="shared" si="2"/>
        <v>46.327601116606488</v>
      </c>
      <c r="H14" s="22">
        <v>6107275</v>
      </c>
      <c r="I14" s="22">
        <v>6184558.1099999985</v>
      </c>
      <c r="J14" s="22">
        <v>6213534.3299999982</v>
      </c>
      <c r="K14" s="22">
        <v>140134</v>
      </c>
      <c r="L14" s="30">
        <f t="shared" si="3"/>
        <v>44.339948406525167</v>
      </c>
      <c r="M14" s="22">
        <v>106259.32999999821</v>
      </c>
      <c r="N14" s="22"/>
      <c r="O14" s="22">
        <f t="shared" si="4"/>
        <v>106259.32999999821</v>
      </c>
      <c r="P14" s="22">
        <v>380060</v>
      </c>
      <c r="Q14" s="57"/>
      <c r="R14" s="57"/>
    </row>
    <row r="15" spans="1:18" s="24" customFormat="1" ht="24" x14ac:dyDescent="0.2">
      <c r="A15" s="44" t="s">
        <v>210</v>
      </c>
      <c r="B15" s="18" t="s">
        <v>2</v>
      </c>
      <c r="C15" s="56" t="s">
        <v>211</v>
      </c>
      <c r="D15" s="21" t="s">
        <v>61</v>
      </c>
      <c r="E15" s="23">
        <v>904184</v>
      </c>
      <c r="F15" s="22">
        <v>2153</v>
      </c>
      <c r="G15" s="30">
        <f t="shared" si="2"/>
        <v>419.96470041802138</v>
      </c>
      <c r="H15" s="22">
        <v>904184</v>
      </c>
      <c r="I15" s="22">
        <v>1202894.04</v>
      </c>
      <c r="J15" s="22">
        <v>1234033.1999999997</v>
      </c>
      <c r="K15" s="22">
        <v>2775</v>
      </c>
      <c r="L15" s="30">
        <f t="shared" si="3"/>
        <v>444.69664864864853</v>
      </c>
      <c r="M15" s="22">
        <v>329849.19999999972</v>
      </c>
      <c r="N15" s="22"/>
      <c r="O15" s="22">
        <f t="shared" si="4"/>
        <v>329849.19999999972</v>
      </c>
      <c r="P15" s="22">
        <v>41971</v>
      </c>
      <c r="Q15" s="57"/>
      <c r="R15" s="57"/>
    </row>
    <row r="16" spans="1:18" s="24" customFormat="1" ht="24" x14ac:dyDescent="0.2">
      <c r="A16" s="44" t="s">
        <v>212</v>
      </c>
      <c r="B16" s="18" t="s">
        <v>2</v>
      </c>
      <c r="C16" s="56" t="s">
        <v>213</v>
      </c>
      <c r="D16" s="21" t="s">
        <v>62</v>
      </c>
      <c r="E16" s="23">
        <v>906680</v>
      </c>
      <c r="F16" s="22">
        <v>2311</v>
      </c>
      <c r="G16" s="30">
        <f t="shared" si="2"/>
        <v>392.33232366940717</v>
      </c>
      <c r="H16" s="22">
        <v>906680</v>
      </c>
      <c r="I16" s="22">
        <v>855364.66000000015</v>
      </c>
      <c r="J16" s="22">
        <v>855364.65999999992</v>
      </c>
      <c r="K16" s="22">
        <v>2353</v>
      </c>
      <c r="L16" s="30">
        <f t="shared" si="3"/>
        <v>363.52089247768799</v>
      </c>
      <c r="M16" s="22"/>
      <c r="N16" s="22">
        <v>-51315.340000000084</v>
      </c>
      <c r="O16" s="22">
        <f t="shared" si="4"/>
        <v>-51315.340000000084</v>
      </c>
      <c r="P16" s="22">
        <v>2079</v>
      </c>
      <c r="Q16" s="57"/>
      <c r="R16" s="57"/>
    </row>
    <row r="17" spans="1:18" s="24" customFormat="1" ht="29.25" customHeight="1" x14ac:dyDescent="0.2">
      <c r="A17" s="44" t="s">
        <v>214</v>
      </c>
      <c r="B17" s="18" t="s">
        <v>2</v>
      </c>
      <c r="C17" s="56" t="s">
        <v>53</v>
      </c>
      <c r="D17" s="21" t="s">
        <v>138</v>
      </c>
      <c r="E17" s="23">
        <v>2745799</v>
      </c>
      <c r="F17" s="22">
        <v>56011</v>
      </c>
      <c r="G17" s="30">
        <f t="shared" si="2"/>
        <v>49.022495581225115</v>
      </c>
      <c r="H17" s="22">
        <v>2745799</v>
      </c>
      <c r="I17" s="22">
        <v>2750784.87</v>
      </c>
      <c r="J17" s="22">
        <v>2753676.33</v>
      </c>
      <c r="K17" s="22">
        <v>54172</v>
      </c>
      <c r="L17" s="30">
        <f t="shared" si="3"/>
        <v>50.832096470501369</v>
      </c>
      <c r="M17" s="22">
        <v>7877.3300000000745</v>
      </c>
      <c r="N17" s="22"/>
      <c r="O17" s="22">
        <f t="shared" si="4"/>
        <v>7877.3300000000745</v>
      </c>
      <c r="P17" s="22">
        <v>379203</v>
      </c>
      <c r="Q17" s="57"/>
      <c r="R17" s="57"/>
    </row>
    <row r="18" spans="1:18" s="24" customFormat="1" ht="24" x14ac:dyDescent="0.2">
      <c r="A18" s="44" t="s">
        <v>215</v>
      </c>
      <c r="B18" s="18" t="s">
        <v>2</v>
      </c>
      <c r="C18" s="56" t="s">
        <v>50</v>
      </c>
      <c r="D18" s="21" t="s">
        <v>54</v>
      </c>
      <c r="E18" s="23">
        <v>2926574</v>
      </c>
      <c r="F18" s="22">
        <v>32024</v>
      </c>
      <c r="G18" s="30">
        <f t="shared" si="2"/>
        <v>91.386897327004746</v>
      </c>
      <c r="H18" s="22">
        <v>2926574</v>
      </c>
      <c r="I18" s="22">
        <v>2885430.2300000009</v>
      </c>
      <c r="J18" s="22">
        <v>2885430.2300000009</v>
      </c>
      <c r="K18" s="22">
        <v>31069</v>
      </c>
      <c r="L18" s="23">
        <f t="shared" si="3"/>
        <v>92.871680131320645</v>
      </c>
      <c r="M18" s="22"/>
      <c r="N18" s="22">
        <v>-41143.769999999087</v>
      </c>
      <c r="O18" s="22">
        <f t="shared" si="4"/>
        <v>-41143.769999999087</v>
      </c>
      <c r="P18" s="22">
        <v>217766</v>
      </c>
      <c r="Q18" s="57"/>
      <c r="R18" s="57"/>
    </row>
    <row r="19" spans="1:18" s="24" customFormat="1" ht="24" x14ac:dyDescent="0.2">
      <c r="A19" s="44" t="s">
        <v>216</v>
      </c>
      <c r="B19" s="18" t="s">
        <v>2</v>
      </c>
      <c r="C19" s="56" t="s">
        <v>51</v>
      </c>
      <c r="D19" s="21" t="s">
        <v>55</v>
      </c>
      <c r="E19" s="23">
        <v>9066294</v>
      </c>
      <c r="F19" s="22">
        <v>99573</v>
      </c>
      <c r="G19" s="30">
        <f>E19/F19</f>
        <v>91.051730890904167</v>
      </c>
      <c r="H19" s="22">
        <v>9066294</v>
      </c>
      <c r="I19" s="22">
        <v>8660956.2300000004</v>
      </c>
      <c r="J19" s="22">
        <v>8699328.0199999996</v>
      </c>
      <c r="K19" s="22">
        <v>93581</v>
      </c>
      <c r="L19" s="23">
        <f t="shared" si="3"/>
        <v>92.960408843675523</v>
      </c>
      <c r="M19" s="22"/>
      <c r="N19" s="22">
        <v>-366965.98000000045</v>
      </c>
      <c r="O19" s="22">
        <f t="shared" si="4"/>
        <v>-366965.98000000045</v>
      </c>
      <c r="P19" s="22">
        <v>107754</v>
      </c>
      <c r="Q19" s="57"/>
      <c r="R19" s="57"/>
    </row>
    <row r="20" spans="1:18" s="24" customFormat="1" ht="24" x14ac:dyDescent="0.2">
      <c r="A20" s="44" t="s">
        <v>217</v>
      </c>
      <c r="B20" s="18" t="s">
        <v>2</v>
      </c>
      <c r="C20" s="56" t="s">
        <v>218</v>
      </c>
      <c r="D20" s="21" t="s">
        <v>64</v>
      </c>
      <c r="E20" s="23">
        <v>90746</v>
      </c>
      <c r="F20" s="22">
        <v>89</v>
      </c>
      <c r="G20" s="30">
        <f t="shared" si="2"/>
        <v>1019.6179775280899</v>
      </c>
      <c r="H20" s="22">
        <v>90746</v>
      </c>
      <c r="I20" s="22">
        <v>94239.549999999988</v>
      </c>
      <c r="J20" s="22">
        <v>94239.55</v>
      </c>
      <c r="K20" s="22">
        <v>64</v>
      </c>
      <c r="L20" s="23">
        <f t="shared" si="3"/>
        <v>1472.49296875</v>
      </c>
      <c r="M20" s="22">
        <v>3493.5500000000029</v>
      </c>
      <c r="N20" s="22"/>
      <c r="O20" s="22">
        <f t="shared" si="4"/>
        <v>3493.5500000000029</v>
      </c>
      <c r="P20" s="22">
        <v>0</v>
      </c>
      <c r="Q20" s="57"/>
      <c r="R20" s="57"/>
    </row>
    <row r="21" spans="1:18" s="24" customFormat="1" ht="24" x14ac:dyDescent="0.2">
      <c r="A21" s="44" t="s">
        <v>219</v>
      </c>
      <c r="B21" s="18" t="s">
        <v>2</v>
      </c>
      <c r="C21" s="56" t="s">
        <v>52</v>
      </c>
      <c r="D21" s="21" t="s">
        <v>137</v>
      </c>
      <c r="E21" s="23">
        <v>542</v>
      </c>
      <c r="F21" s="22">
        <v>9</v>
      </c>
      <c r="G21" s="30">
        <f t="shared" si="2"/>
        <v>60.222222222222221</v>
      </c>
      <c r="H21" s="23">
        <v>542</v>
      </c>
      <c r="I21" s="22">
        <v>0</v>
      </c>
      <c r="J21" s="22">
        <v>0</v>
      </c>
      <c r="K21" s="22">
        <v>0</v>
      </c>
      <c r="L21" s="23"/>
      <c r="M21" s="22"/>
      <c r="N21" s="22">
        <v>-542</v>
      </c>
      <c r="O21" s="22">
        <f t="shared" si="4"/>
        <v>-542</v>
      </c>
      <c r="P21" s="22">
        <v>0</v>
      </c>
      <c r="Q21" s="57"/>
      <c r="R21" s="57"/>
    </row>
    <row r="22" spans="1:18" s="24" customFormat="1" ht="39" customHeight="1" x14ac:dyDescent="0.2">
      <c r="A22" s="44" t="s">
        <v>220</v>
      </c>
      <c r="B22" s="18" t="s">
        <v>2</v>
      </c>
      <c r="C22" s="56" t="s">
        <v>221</v>
      </c>
      <c r="D22" s="21" t="s">
        <v>140</v>
      </c>
      <c r="E22" s="23">
        <v>9151151</v>
      </c>
      <c r="F22" s="22">
        <v>11256</v>
      </c>
      <c r="G22" s="30">
        <f t="shared" si="2"/>
        <v>813.00204335465526</v>
      </c>
      <c r="H22" s="22">
        <v>9151151</v>
      </c>
      <c r="I22" s="22">
        <v>9713260.9199999981</v>
      </c>
      <c r="J22" s="22">
        <v>9820504</v>
      </c>
      <c r="K22" s="22">
        <v>10253</v>
      </c>
      <c r="L22" s="30">
        <f t="shared" si="3"/>
        <v>957.81761435677367</v>
      </c>
      <c r="M22" s="22">
        <v>669353</v>
      </c>
      <c r="N22" s="22"/>
      <c r="O22" s="22">
        <f t="shared" si="4"/>
        <v>669353</v>
      </c>
      <c r="P22" s="22">
        <v>25279</v>
      </c>
      <c r="Q22" s="57"/>
      <c r="R22" s="57"/>
    </row>
    <row r="23" spans="1:18" s="24" customFormat="1" ht="24" x14ac:dyDescent="0.2">
      <c r="A23" s="44" t="s">
        <v>222</v>
      </c>
      <c r="B23" s="18" t="s">
        <v>2</v>
      </c>
      <c r="C23" s="56" t="s">
        <v>223</v>
      </c>
      <c r="D23" s="21" t="s">
        <v>59</v>
      </c>
      <c r="E23" s="23">
        <v>1789544</v>
      </c>
      <c r="F23" s="22">
        <v>2804</v>
      </c>
      <c r="G23" s="30">
        <f t="shared" si="2"/>
        <v>638.21112696148361</v>
      </c>
      <c r="H23" s="22">
        <v>1789544</v>
      </c>
      <c r="I23" s="22">
        <v>1627533.02</v>
      </c>
      <c r="J23" s="22">
        <v>1661140.1400000001</v>
      </c>
      <c r="K23" s="22">
        <v>2655</v>
      </c>
      <c r="L23" s="30">
        <f t="shared" si="3"/>
        <v>625.66483615819209</v>
      </c>
      <c r="M23" s="22"/>
      <c r="N23" s="22">
        <v>-128403.85999999987</v>
      </c>
      <c r="O23" s="22">
        <f t="shared" si="4"/>
        <v>-128403.85999999987</v>
      </c>
      <c r="P23" s="22">
        <v>6633</v>
      </c>
      <c r="Q23" s="57"/>
      <c r="R23" s="57"/>
    </row>
    <row r="24" spans="1:18" s="24" customFormat="1" ht="24" x14ac:dyDescent="0.2">
      <c r="A24" s="44" t="s">
        <v>224</v>
      </c>
      <c r="B24" s="18" t="s">
        <v>2</v>
      </c>
      <c r="C24" s="56" t="s">
        <v>225</v>
      </c>
      <c r="D24" s="21" t="s">
        <v>63</v>
      </c>
      <c r="E24" s="23">
        <v>4157519</v>
      </c>
      <c r="F24" s="22">
        <v>8946</v>
      </c>
      <c r="G24" s="30">
        <f t="shared" si="2"/>
        <v>464.73496534764138</v>
      </c>
      <c r="H24" s="22">
        <v>4157519</v>
      </c>
      <c r="I24" s="22">
        <v>4278103.4700000007</v>
      </c>
      <c r="J24" s="22">
        <v>4408667.8900000015</v>
      </c>
      <c r="K24" s="22">
        <v>9787</v>
      </c>
      <c r="L24" s="30">
        <f t="shared" si="3"/>
        <v>450.46162153877606</v>
      </c>
      <c r="M24" s="22">
        <v>251148.89000000153</v>
      </c>
      <c r="N24" s="22"/>
      <c r="O24" s="22">
        <f t="shared" si="4"/>
        <v>251148.89000000153</v>
      </c>
      <c r="P24" s="22">
        <v>17581</v>
      </c>
      <c r="Q24" s="57"/>
      <c r="R24" s="57"/>
    </row>
    <row r="25" spans="1:18" s="1" customFormat="1" ht="13.5" customHeight="1" x14ac:dyDescent="0.2">
      <c r="A25" s="15">
        <v>2</v>
      </c>
      <c r="B25" s="53" t="s">
        <v>3</v>
      </c>
      <c r="C25" s="54"/>
      <c r="D25" s="16" t="s">
        <v>48</v>
      </c>
      <c r="E25" s="43">
        <f>SUM(E26:E49)</f>
        <v>21560933.810000002</v>
      </c>
      <c r="F25" s="14"/>
      <c r="G25" s="43"/>
      <c r="H25" s="14">
        <f>SUM(H26:H49)</f>
        <v>21560933.810000002</v>
      </c>
      <c r="I25" s="14">
        <f>SUM(I26:I49)</f>
        <v>19021244.430000003</v>
      </c>
      <c r="J25" s="14">
        <f>SUM(J26:J49)</f>
        <v>19021244.430000003</v>
      </c>
      <c r="K25" s="14">
        <f>SUM(K26:K49)</f>
        <v>323705</v>
      </c>
      <c r="L25" s="43"/>
      <c r="M25" s="14">
        <f>SUM(M26:M49)</f>
        <v>0</v>
      </c>
      <c r="N25" s="14">
        <f>SUM(N26:N49)</f>
        <v>-2539689.3800000018</v>
      </c>
      <c r="O25" s="14">
        <f>SUM(O26:O49)</f>
        <v>-2539689.3800000018</v>
      </c>
      <c r="P25" s="14">
        <f>SUM(P26:P49)</f>
        <v>0</v>
      </c>
    </row>
    <row r="26" spans="1:18" s="24" customFormat="1" ht="24" x14ac:dyDescent="0.2">
      <c r="A26" s="17" t="s">
        <v>226</v>
      </c>
      <c r="B26" s="18" t="s">
        <v>3</v>
      </c>
      <c r="C26" s="18" t="s">
        <v>4</v>
      </c>
      <c r="D26" s="26" t="s">
        <v>143</v>
      </c>
      <c r="E26" s="23">
        <v>39587.42</v>
      </c>
      <c r="F26" s="22"/>
      <c r="G26" s="30"/>
      <c r="H26" s="23">
        <v>39587.42</v>
      </c>
      <c r="I26" s="30">
        <v>39587.42</v>
      </c>
      <c r="J26" s="30">
        <v>39587.42</v>
      </c>
      <c r="K26" s="27"/>
      <c r="L26" s="30"/>
      <c r="M26" s="23"/>
      <c r="N26" s="23">
        <f t="shared" ref="N26:N31" si="5">J26-H26</f>
        <v>0</v>
      </c>
      <c r="O26" s="23">
        <f t="shared" ref="O26:O31" si="6">J26-H26</f>
        <v>0</v>
      </c>
      <c r="P26" s="23"/>
    </row>
    <row r="27" spans="1:18" s="24" customFormat="1" ht="24" x14ac:dyDescent="0.2">
      <c r="A27" s="17" t="s">
        <v>227</v>
      </c>
      <c r="B27" s="18" t="s">
        <v>3</v>
      </c>
      <c r="C27" s="25" t="s">
        <v>228</v>
      </c>
      <c r="D27" s="26" t="s">
        <v>66</v>
      </c>
      <c r="E27" s="23">
        <v>126798.90999999997</v>
      </c>
      <c r="F27" s="22"/>
      <c r="G27" s="30"/>
      <c r="H27" s="23">
        <v>126798.90999999997</v>
      </c>
      <c r="I27" s="30">
        <v>126798.91</v>
      </c>
      <c r="J27" s="30">
        <v>126798.91</v>
      </c>
      <c r="K27" s="27">
        <v>8557</v>
      </c>
      <c r="L27" s="30">
        <f t="shared" si="3"/>
        <v>14.818150052588525</v>
      </c>
      <c r="M27" s="23"/>
      <c r="N27" s="23">
        <f>J27-H27</f>
        <v>0</v>
      </c>
      <c r="O27" s="23">
        <f t="shared" si="6"/>
        <v>0</v>
      </c>
      <c r="P27" s="23"/>
    </row>
    <row r="28" spans="1:18" s="24" customFormat="1" ht="24" x14ac:dyDescent="0.2">
      <c r="A28" s="17" t="s">
        <v>229</v>
      </c>
      <c r="B28" s="18" t="s">
        <v>3</v>
      </c>
      <c r="C28" s="25" t="s">
        <v>230</v>
      </c>
      <c r="D28" s="26" t="s">
        <v>67</v>
      </c>
      <c r="E28" s="23">
        <v>683249.55999999994</v>
      </c>
      <c r="F28" s="22"/>
      <c r="G28" s="30"/>
      <c r="H28" s="23">
        <v>683249.55999999994</v>
      </c>
      <c r="I28" s="30">
        <v>683249.56</v>
      </c>
      <c r="J28" s="30">
        <v>683249.56</v>
      </c>
      <c r="K28" s="27">
        <v>45291</v>
      </c>
      <c r="L28" s="30">
        <f t="shared" si="3"/>
        <v>15.08576891656179</v>
      </c>
      <c r="M28" s="23"/>
      <c r="N28" s="23">
        <f t="shared" si="5"/>
        <v>0</v>
      </c>
      <c r="O28" s="23">
        <f t="shared" si="6"/>
        <v>0</v>
      </c>
      <c r="P28" s="23"/>
    </row>
    <row r="29" spans="1:18" s="24" customFormat="1" ht="29.25" customHeight="1" x14ac:dyDescent="0.2">
      <c r="A29" s="17" t="s">
        <v>231</v>
      </c>
      <c r="B29" s="18" t="s">
        <v>3</v>
      </c>
      <c r="C29" s="56" t="s">
        <v>232</v>
      </c>
      <c r="D29" s="26" t="s">
        <v>149</v>
      </c>
      <c r="E29" s="23">
        <v>72871.740000000005</v>
      </c>
      <c r="F29" s="22"/>
      <c r="G29" s="30"/>
      <c r="H29" s="23">
        <v>72871.740000000005</v>
      </c>
      <c r="I29" s="23">
        <v>66965.740000000005</v>
      </c>
      <c r="J29" s="23">
        <v>66965.740000000005</v>
      </c>
      <c r="K29" s="27">
        <v>77</v>
      </c>
      <c r="L29" s="30">
        <f t="shared" si="3"/>
        <v>869.68493506493519</v>
      </c>
      <c r="M29" s="23"/>
      <c r="N29" s="23">
        <f t="shared" si="5"/>
        <v>-5906</v>
      </c>
      <c r="O29" s="23">
        <f t="shared" si="6"/>
        <v>-5906</v>
      </c>
      <c r="P29" s="23"/>
    </row>
    <row r="30" spans="1:18" s="24" customFormat="1" ht="24" x14ac:dyDescent="0.2">
      <c r="A30" s="17" t="s">
        <v>233</v>
      </c>
      <c r="B30" s="18" t="s">
        <v>3</v>
      </c>
      <c r="C30" s="25" t="s">
        <v>7</v>
      </c>
      <c r="D30" s="26" t="s">
        <v>148</v>
      </c>
      <c r="E30" s="23">
        <v>945225.61</v>
      </c>
      <c r="F30" s="22"/>
      <c r="G30" s="23"/>
      <c r="H30" s="23">
        <v>945225.61</v>
      </c>
      <c r="I30" s="23">
        <v>945225.61</v>
      </c>
      <c r="J30" s="23">
        <v>945225.61</v>
      </c>
      <c r="K30" s="22">
        <v>9924</v>
      </c>
      <c r="L30" s="23">
        <f t="shared" si="3"/>
        <v>95.246433897621927</v>
      </c>
      <c r="M30" s="23"/>
      <c r="N30" s="23">
        <f t="shared" si="5"/>
        <v>0</v>
      </c>
      <c r="O30" s="23">
        <f t="shared" si="6"/>
        <v>0</v>
      </c>
      <c r="P30" s="23"/>
    </row>
    <row r="31" spans="1:18" s="24" customFormat="1" ht="24" x14ac:dyDescent="0.2">
      <c r="A31" s="17" t="s">
        <v>234</v>
      </c>
      <c r="B31" s="18" t="s">
        <v>3</v>
      </c>
      <c r="C31" s="56" t="s">
        <v>235</v>
      </c>
      <c r="D31" s="26" t="s">
        <v>75</v>
      </c>
      <c r="E31" s="23">
        <v>2234580</v>
      </c>
      <c r="F31" s="22"/>
      <c r="G31" s="23"/>
      <c r="H31" s="23">
        <v>2234580</v>
      </c>
      <c r="I31" s="23">
        <v>2234580</v>
      </c>
      <c r="J31" s="23">
        <v>2234580</v>
      </c>
      <c r="K31" s="22">
        <v>3558</v>
      </c>
      <c r="L31" s="23">
        <f t="shared" si="3"/>
        <v>628.04384485666105</v>
      </c>
      <c r="M31" s="23"/>
      <c r="N31" s="23">
        <f t="shared" si="5"/>
        <v>0</v>
      </c>
      <c r="O31" s="23">
        <f t="shared" si="6"/>
        <v>0</v>
      </c>
      <c r="P31" s="23"/>
    </row>
    <row r="32" spans="1:18" s="24" customFormat="1" ht="24" hidden="1" x14ac:dyDescent="0.2">
      <c r="A32" s="17" t="s">
        <v>236</v>
      </c>
      <c r="B32" s="18" t="s">
        <v>3</v>
      </c>
      <c r="C32" s="19" t="s">
        <v>237</v>
      </c>
      <c r="D32" s="20" t="s">
        <v>238</v>
      </c>
      <c r="E32" s="23"/>
      <c r="F32" s="22"/>
      <c r="G32" s="23"/>
      <c r="H32" s="23"/>
      <c r="I32" s="23"/>
      <c r="J32" s="23"/>
      <c r="K32" s="22"/>
      <c r="L32" s="23"/>
      <c r="M32" s="23"/>
      <c r="N32" s="23"/>
      <c r="O32" s="23"/>
      <c r="P32" s="23"/>
    </row>
    <row r="33" spans="1:16" s="24" customFormat="1" ht="24" x14ac:dyDescent="0.2">
      <c r="A33" s="17" t="s">
        <v>239</v>
      </c>
      <c r="B33" s="18" t="s">
        <v>3</v>
      </c>
      <c r="C33" s="25" t="s">
        <v>240</v>
      </c>
      <c r="D33" s="26" t="s">
        <v>241</v>
      </c>
      <c r="E33" s="30">
        <v>22336.15</v>
      </c>
      <c r="F33" s="22"/>
      <c r="G33" s="30"/>
      <c r="H33" s="30">
        <v>22336.15</v>
      </c>
      <c r="I33" s="30">
        <v>22336.15</v>
      </c>
      <c r="J33" s="30">
        <v>22336.15</v>
      </c>
      <c r="K33" s="27">
        <v>0</v>
      </c>
      <c r="L33" s="30">
        <v>0</v>
      </c>
      <c r="M33" s="23"/>
      <c r="N33" s="23">
        <f>J33-H33</f>
        <v>0</v>
      </c>
      <c r="O33" s="23">
        <f>J33-H33</f>
        <v>0</v>
      </c>
      <c r="P33" s="23"/>
    </row>
    <row r="34" spans="1:16" s="24" customFormat="1" ht="24" x14ac:dyDescent="0.2">
      <c r="A34" s="17" t="s">
        <v>242</v>
      </c>
      <c r="B34" s="18" t="s">
        <v>3</v>
      </c>
      <c r="C34" s="56" t="s">
        <v>243</v>
      </c>
      <c r="D34" s="26" t="s">
        <v>68</v>
      </c>
      <c r="E34" s="30">
        <v>508631.53</v>
      </c>
      <c r="F34" s="22"/>
      <c r="G34" s="30"/>
      <c r="H34" s="30">
        <v>508631.53</v>
      </c>
      <c r="I34" s="30">
        <v>508631.53</v>
      </c>
      <c r="J34" s="30">
        <v>508631.53</v>
      </c>
      <c r="K34" s="27">
        <v>16592</v>
      </c>
      <c r="L34" s="30">
        <f t="shared" si="3"/>
        <v>30.655227217936357</v>
      </c>
      <c r="M34" s="23"/>
      <c r="N34" s="23">
        <f>J34-H34</f>
        <v>0</v>
      </c>
      <c r="O34" s="23">
        <f>J34-H34</f>
        <v>0</v>
      </c>
      <c r="P34" s="23"/>
    </row>
    <row r="35" spans="1:16" s="24" customFormat="1" ht="24" x14ac:dyDescent="0.2">
      <c r="A35" s="17" t="s">
        <v>244</v>
      </c>
      <c r="B35" s="18" t="s">
        <v>3</v>
      </c>
      <c r="C35" s="28" t="s">
        <v>245</v>
      </c>
      <c r="D35" s="26" t="s">
        <v>69</v>
      </c>
      <c r="E35" s="30">
        <v>325668.40000000002</v>
      </c>
      <c r="F35" s="22"/>
      <c r="G35" s="30"/>
      <c r="H35" s="30">
        <v>325668.40000000002</v>
      </c>
      <c r="I35" s="30">
        <v>325668.40000000002</v>
      </c>
      <c r="J35" s="30">
        <v>325668.40000000002</v>
      </c>
      <c r="K35" s="27">
        <v>42111</v>
      </c>
      <c r="L35" s="30">
        <f t="shared" si="3"/>
        <v>7.7335708009783675</v>
      </c>
      <c r="M35" s="23"/>
      <c r="N35" s="23">
        <f t="shared" ref="N35:N36" si="7">J35-H35</f>
        <v>0</v>
      </c>
      <c r="O35" s="23">
        <f t="shared" ref="O35:O36" si="8">J35-H35</f>
        <v>0</v>
      </c>
      <c r="P35" s="23"/>
    </row>
    <row r="36" spans="1:16" s="24" customFormat="1" ht="28.5" customHeight="1" x14ac:dyDescent="0.2">
      <c r="A36" s="17" t="s">
        <v>246</v>
      </c>
      <c r="B36" s="18" t="s">
        <v>3</v>
      </c>
      <c r="C36" s="56" t="s">
        <v>418</v>
      </c>
      <c r="D36" s="26" t="s">
        <v>69</v>
      </c>
      <c r="E36" s="30">
        <v>194952.20999999996</v>
      </c>
      <c r="F36" s="22"/>
      <c r="G36" s="30"/>
      <c r="H36" s="30">
        <v>194952.20999999996</v>
      </c>
      <c r="I36" s="30">
        <v>194952.20999999996</v>
      </c>
      <c r="J36" s="30">
        <v>194952.20999999996</v>
      </c>
      <c r="K36" s="27"/>
      <c r="L36" s="30"/>
      <c r="M36" s="23"/>
      <c r="N36" s="23">
        <f t="shared" si="7"/>
        <v>0</v>
      </c>
      <c r="O36" s="23">
        <f t="shared" si="8"/>
        <v>0</v>
      </c>
      <c r="P36" s="23"/>
    </row>
    <row r="37" spans="1:16" s="24" customFormat="1" ht="26.25" customHeight="1" x14ac:dyDescent="0.2">
      <c r="A37" s="17" t="s">
        <v>247</v>
      </c>
      <c r="B37" s="18" t="s">
        <v>3</v>
      </c>
      <c r="C37" s="18" t="s">
        <v>248</v>
      </c>
      <c r="D37" s="26" t="s">
        <v>76</v>
      </c>
      <c r="E37" s="30">
        <v>201348.34</v>
      </c>
      <c r="F37" s="22"/>
      <c r="G37" s="23"/>
      <c r="H37" s="30">
        <v>201348.34</v>
      </c>
      <c r="I37" s="30">
        <v>201348.34</v>
      </c>
      <c r="J37" s="30">
        <v>201348.34</v>
      </c>
      <c r="K37" s="22">
        <v>2013</v>
      </c>
      <c r="L37" s="23">
        <f t="shared" si="3"/>
        <v>100.02401390958768</v>
      </c>
      <c r="M37" s="23"/>
      <c r="N37" s="23">
        <f>J37-H37</f>
        <v>0</v>
      </c>
      <c r="O37" s="23">
        <f>J37-H37</f>
        <v>0</v>
      </c>
      <c r="P37" s="23"/>
    </row>
    <row r="38" spans="1:16" s="24" customFormat="1" ht="25.5" customHeight="1" x14ac:dyDescent="0.2">
      <c r="A38" s="17" t="s">
        <v>249</v>
      </c>
      <c r="B38" s="18" t="s">
        <v>3</v>
      </c>
      <c r="C38" s="25" t="s">
        <v>250</v>
      </c>
      <c r="D38" s="26" t="s">
        <v>70</v>
      </c>
      <c r="E38" s="30">
        <v>407782.05999999994</v>
      </c>
      <c r="F38" s="22"/>
      <c r="G38" s="23"/>
      <c r="H38" s="30">
        <v>407782.05999999994</v>
      </c>
      <c r="I38" s="30">
        <v>407782.05999999994</v>
      </c>
      <c r="J38" s="30">
        <v>407782.05999999994</v>
      </c>
      <c r="K38" s="22">
        <v>8561</v>
      </c>
      <c r="L38" s="23">
        <f t="shared" si="3"/>
        <v>47.632526573998355</v>
      </c>
      <c r="M38" s="23"/>
      <c r="N38" s="23">
        <f t="shared" ref="N38:N39" si="9">J38-H38</f>
        <v>0</v>
      </c>
      <c r="O38" s="23">
        <f t="shared" ref="O38:O39" si="10">J38-H38</f>
        <v>0</v>
      </c>
      <c r="P38" s="23"/>
    </row>
    <row r="39" spans="1:16" s="24" customFormat="1" ht="25.5" customHeight="1" x14ac:dyDescent="0.2">
      <c r="A39" s="17"/>
      <c r="B39" s="18" t="s">
        <v>3</v>
      </c>
      <c r="C39" s="56" t="s">
        <v>419</v>
      </c>
      <c r="D39" s="26" t="s">
        <v>70</v>
      </c>
      <c r="E39" s="30">
        <v>83226.040000000008</v>
      </c>
      <c r="F39" s="22"/>
      <c r="G39" s="23"/>
      <c r="H39" s="30">
        <v>83226.040000000008</v>
      </c>
      <c r="I39" s="30">
        <v>83226.040000000008</v>
      </c>
      <c r="J39" s="30">
        <v>83226.040000000008</v>
      </c>
      <c r="K39" s="27"/>
      <c r="L39" s="23"/>
      <c r="M39" s="23"/>
      <c r="N39" s="23">
        <f t="shared" si="9"/>
        <v>0</v>
      </c>
      <c r="O39" s="23">
        <f t="shared" si="10"/>
        <v>0</v>
      </c>
      <c r="P39" s="23"/>
    </row>
    <row r="40" spans="1:16" s="24" customFormat="1" ht="24" x14ac:dyDescent="0.2">
      <c r="A40" s="17" t="s">
        <v>251</v>
      </c>
      <c r="B40" s="18" t="s">
        <v>3</v>
      </c>
      <c r="C40" s="25" t="s">
        <v>6</v>
      </c>
      <c r="D40" s="26" t="s">
        <v>74</v>
      </c>
      <c r="E40" s="23">
        <v>213676.26</v>
      </c>
      <c r="F40" s="22"/>
      <c r="G40" s="30"/>
      <c r="H40" s="23">
        <v>213676.26</v>
      </c>
      <c r="I40" s="23">
        <v>213676.26</v>
      </c>
      <c r="J40" s="23">
        <v>213676.26</v>
      </c>
      <c r="K40" s="22">
        <v>3770</v>
      </c>
      <c r="L40" s="23">
        <f t="shared" si="3"/>
        <v>56.678053050397878</v>
      </c>
      <c r="M40" s="23"/>
      <c r="N40" s="23">
        <f>J40-H40</f>
        <v>0</v>
      </c>
      <c r="O40" s="23">
        <f>J40-H40</f>
        <v>0</v>
      </c>
      <c r="P40" s="23"/>
    </row>
    <row r="41" spans="1:16" s="24" customFormat="1" ht="24" x14ac:dyDescent="0.2">
      <c r="A41" s="17" t="s">
        <v>252</v>
      </c>
      <c r="B41" s="18" t="s">
        <v>3</v>
      </c>
      <c r="C41" s="25" t="s">
        <v>253</v>
      </c>
      <c r="D41" s="26" t="s">
        <v>147</v>
      </c>
      <c r="E41" s="23">
        <v>1439733.46</v>
      </c>
      <c r="F41" s="22"/>
      <c r="G41" s="30"/>
      <c r="H41" s="23">
        <v>1439733.46</v>
      </c>
      <c r="I41" s="23">
        <v>1439733.46</v>
      </c>
      <c r="J41" s="23">
        <v>1439733.46</v>
      </c>
      <c r="K41" s="22">
        <v>24475</v>
      </c>
      <c r="L41" s="23">
        <f t="shared" si="3"/>
        <v>58.824656179775282</v>
      </c>
      <c r="M41" s="23"/>
      <c r="N41" s="23">
        <f>J41-H41</f>
        <v>0</v>
      </c>
      <c r="O41" s="23">
        <f>J41-H41</f>
        <v>0</v>
      </c>
      <c r="P41" s="23"/>
    </row>
    <row r="42" spans="1:16" s="24" customFormat="1" ht="24" x14ac:dyDescent="0.2">
      <c r="A42" s="17" t="s">
        <v>254</v>
      </c>
      <c r="B42" s="18" t="s">
        <v>3</v>
      </c>
      <c r="C42" s="25" t="s">
        <v>255</v>
      </c>
      <c r="D42" s="26" t="s">
        <v>144</v>
      </c>
      <c r="E42" s="23">
        <v>9098839.1800000016</v>
      </c>
      <c r="F42" s="22"/>
      <c r="G42" s="30"/>
      <c r="H42" s="23">
        <v>9098839.1800000016</v>
      </c>
      <c r="I42" s="23">
        <v>6655170.9100000001</v>
      </c>
      <c r="J42" s="23">
        <v>6655170.9100000001</v>
      </c>
      <c r="K42" s="22">
        <v>132778</v>
      </c>
      <c r="L42" s="23">
        <f t="shared" si="3"/>
        <v>50.122542213318475</v>
      </c>
      <c r="M42" s="23"/>
      <c r="N42" s="23">
        <f t="shared" ref="N42" si="11">J42-H42</f>
        <v>-2443668.2700000014</v>
      </c>
      <c r="O42" s="23">
        <f t="shared" ref="O42" si="12">J42-H42</f>
        <v>-2443668.2700000014</v>
      </c>
      <c r="P42" s="23"/>
    </row>
    <row r="43" spans="1:16" s="24" customFormat="1" ht="24" x14ac:dyDescent="0.2">
      <c r="A43" s="17" t="s">
        <v>256</v>
      </c>
      <c r="B43" s="18" t="s">
        <v>3</v>
      </c>
      <c r="C43" s="25" t="s">
        <v>257</v>
      </c>
      <c r="D43" s="26" t="s">
        <v>145</v>
      </c>
      <c r="E43" s="23">
        <v>1504126.54</v>
      </c>
      <c r="F43" s="22"/>
      <c r="G43" s="30"/>
      <c r="H43" s="23">
        <v>1504126.54</v>
      </c>
      <c r="I43" s="23">
        <v>1504126.54</v>
      </c>
      <c r="J43" s="23">
        <v>1504126.54</v>
      </c>
      <c r="K43" s="22">
        <v>21789</v>
      </c>
      <c r="L43" s="23">
        <f t="shared" si="3"/>
        <v>69.031462664647307</v>
      </c>
      <c r="M43" s="23"/>
      <c r="N43" s="23">
        <f>J43-H43</f>
        <v>0</v>
      </c>
      <c r="O43" s="23">
        <f>J43-H43</f>
        <v>0</v>
      </c>
      <c r="P43" s="23"/>
    </row>
    <row r="44" spans="1:16" s="24" customFormat="1" ht="24" x14ac:dyDescent="0.2">
      <c r="A44" s="17" t="s">
        <v>258</v>
      </c>
      <c r="B44" s="18" t="s">
        <v>3</v>
      </c>
      <c r="C44" s="25" t="s">
        <v>259</v>
      </c>
      <c r="D44" s="26" t="s">
        <v>73</v>
      </c>
      <c r="E44" s="23">
        <v>225502.08999999997</v>
      </c>
      <c r="F44" s="22"/>
      <c r="G44" s="30"/>
      <c r="H44" s="23">
        <v>225502.08999999997</v>
      </c>
      <c r="I44" s="23">
        <v>225502.09</v>
      </c>
      <c r="J44" s="23">
        <v>225502.09</v>
      </c>
      <c r="K44" s="22">
        <v>3512</v>
      </c>
      <c r="L44" s="23">
        <f t="shared" si="3"/>
        <v>64.209023348519366</v>
      </c>
      <c r="M44" s="23"/>
      <c r="N44" s="23">
        <f>J44-H44</f>
        <v>0</v>
      </c>
      <c r="O44" s="23">
        <f>J44-H44</f>
        <v>0</v>
      </c>
      <c r="P44" s="23"/>
    </row>
    <row r="45" spans="1:16" s="24" customFormat="1" ht="24" x14ac:dyDescent="0.2">
      <c r="A45" s="17" t="s">
        <v>260</v>
      </c>
      <c r="B45" s="18" t="s">
        <v>3</v>
      </c>
      <c r="C45" s="56" t="s">
        <v>261</v>
      </c>
      <c r="D45" s="26" t="s">
        <v>146</v>
      </c>
      <c r="E45" s="23">
        <v>1736515.5999999999</v>
      </c>
      <c r="F45" s="22"/>
      <c r="G45" s="30"/>
      <c r="H45" s="23">
        <v>1736515.5999999999</v>
      </c>
      <c r="I45" s="23">
        <v>1736515.6</v>
      </c>
      <c r="J45" s="23">
        <v>1736515.6</v>
      </c>
      <c r="K45" s="22"/>
      <c r="L45" s="23"/>
      <c r="M45" s="23"/>
      <c r="N45" s="23">
        <f>J45-H45</f>
        <v>0</v>
      </c>
      <c r="O45" s="23">
        <f>J45-H45</f>
        <v>0</v>
      </c>
      <c r="P45" s="23"/>
    </row>
    <row r="46" spans="1:16" s="24" customFormat="1" ht="23.1" customHeight="1" x14ac:dyDescent="0.2">
      <c r="A46" s="17" t="s">
        <v>262</v>
      </c>
      <c r="B46" s="18" t="s">
        <v>3</v>
      </c>
      <c r="C46" s="25" t="s">
        <v>263</v>
      </c>
      <c r="D46" s="26" t="s">
        <v>71</v>
      </c>
      <c r="E46" s="23">
        <v>24374.92</v>
      </c>
      <c r="F46" s="22"/>
      <c r="G46" s="30"/>
      <c r="H46" s="23">
        <v>24374.92</v>
      </c>
      <c r="I46" s="23">
        <v>24374.92</v>
      </c>
      <c r="J46" s="23">
        <v>24374.92</v>
      </c>
      <c r="K46" s="22">
        <v>635</v>
      </c>
      <c r="L46" s="23">
        <f t="shared" si="3"/>
        <v>38.385700787401575</v>
      </c>
      <c r="M46" s="23"/>
      <c r="N46" s="23">
        <f>J46-H46</f>
        <v>0</v>
      </c>
      <c r="O46" s="23">
        <f>J46-H46</f>
        <v>0</v>
      </c>
      <c r="P46" s="23"/>
    </row>
    <row r="47" spans="1:16" s="24" customFormat="1" ht="24" x14ac:dyDescent="0.2">
      <c r="A47" s="17" t="s">
        <v>264</v>
      </c>
      <c r="B47" s="18" t="s">
        <v>3</v>
      </c>
      <c r="C47" s="25" t="s">
        <v>5</v>
      </c>
      <c r="D47" s="26" t="s">
        <v>72</v>
      </c>
      <c r="E47" s="23">
        <v>5584.79</v>
      </c>
      <c r="F47" s="22"/>
      <c r="G47" s="23"/>
      <c r="H47" s="23">
        <f>E47</f>
        <v>5584.79</v>
      </c>
      <c r="I47" s="23">
        <v>5584.79</v>
      </c>
      <c r="J47" s="23">
        <v>5584.79</v>
      </c>
      <c r="K47" s="22">
        <v>62</v>
      </c>
      <c r="L47" s="23">
        <f t="shared" si="3"/>
        <v>90.07725806451613</v>
      </c>
      <c r="M47" s="23"/>
      <c r="N47" s="23">
        <f>J47-H47</f>
        <v>0</v>
      </c>
      <c r="O47" s="23">
        <f>J47-H47</f>
        <v>0</v>
      </c>
      <c r="P47" s="23"/>
    </row>
    <row r="48" spans="1:16" s="24" customFormat="1" ht="170.25" customHeight="1" x14ac:dyDescent="0.2">
      <c r="A48" s="29" t="s">
        <v>265</v>
      </c>
      <c r="B48" s="18" t="s">
        <v>3</v>
      </c>
      <c r="C48" s="18" t="s">
        <v>266</v>
      </c>
      <c r="D48" s="26"/>
      <c r="E48" s="30">
        <v>626747</v>
      </c>
      <c r="F48" s="27"/>
      <c r="G48" s="30"/>
      <c r="H48" s="30">
        <v>626747</v>
      </c>
      <c r="I48" s="30">
        <v>620507.81999999995</v>
      </c>
      <c r="J48" s="30">
        <v>620507.81999999995</v>
      </c>
      <c r="K48" s="27"/>
      <c r="L48" s="30"/>
      <c r="M48" s="30"/>
      <c r="N48" s="30">
        <v>-6239.1800000000512</v>
      </c>
      <c r="O48" s="23">
        <f t="shared" ref="O48:O49" si="13">J48-H48</f>
        <v>-6239.1800000000512</v>
      </c>
      <c r="P48" s="30"/>
    </row>
    <row r="49" spans="1:16" s="24" customFormat="1" ht="108.75" customHeight="1" x14ac:dyDescent="0.2">
      <c r="A49" s="29" t="s">
        <v>267</v>
      </c>
      <c r="B49" s="18" t="s">
        <v>3</v>
      </c>
      <c r="C49" s="18" t="s">
        <v>268</v>
      </c>
      <c r="D49" s="26"/>
      <c r="E49" s="30">
        <v>839576</v>
      </c>
      <c r="F49" s="27"/>
      <c r="G49" s="30"/>
      <c r="H49" s="30">
        <v>839576</v>
      </c>
      <c r="I49" s="30">
        <v>755700.07</v>
      </c>
      <c r="J49" s="30">
        <v>755700.07</v>
      </c>
      <c r="K49" s="27"/>
      <c r="L49" s="30"/>
      <c r="M49" s="30"/>
      <c r="N49" s="30">
        <v>-83875.930000000051</v>
      </c>
      <c r="O49" s="23">
        <f t="shared" si="13"/>
        <v>-83875.930000000051</v>
      </c>
      <c r="P49" s="30"/>
    </row>
    <row r="50" spans="1:16" s="34" customFormat="1" ht="15" customHeight="1" x14ac:dyDescent="0.2">
      <c r="A50" s="31">
        <v>3</v>
      </c>
      <c r="B50" s="53" t="s">
        <v>8</v>
      </c>
      <c r="C50" s="54"/>
      <c r="D50" s="32" t="s">
        <v>48</v>
      </c>
      <c r="E50" s="45">
        <f>SUM(E51:E64)</f>
        <v>79778900</v>
      </c>
      <c r="F50" s="33">
        <f>SUM(F51:F64)</f>
        <v>2124149</v>
      </c>
      <c r="G50" s="45"/>
      <c r="H50" s="33">
        <f t="shared" ref="H50:K50" si="14">SUM(H51:H64)</f>
        <v>79778900</v>
      </c>
      <c r="I50" s="33">
        <f t="shared" si="14"/>
        <v>78431158.359999999</v>
      </c>
      <c r="J50" s="33">
        <f t="shared" si="14"/>
        <v>78602646.030000001</v>
      </c>
      <c r="K50" s="33">
        <f t="shared" si="14"/>
        <v>2357538</v>
      </c>
      <c r="L50" s="45"/>
      <c r="M50" s="33">
        <f t="shared" ref="M50:P50" si="15">SUM(M51:M64)</f>
        <v>879640.41999999783</v>
      </c>
      <c r="N50" s="33">
        <f t="shared" si="15"/>
        <v>-2055894.3899999987</v>
      </c>
      <c r="O50" s="33">
        <f t="shared" si="15"/>
        <v>-1176253.9700000011</v>
      </c>
      <c r="P50" s="33">
        <f t="shared" si="15"/>
        <v>2222235</v>
      </c>
    </row>
    <row r="51" spans="1:16" s="24" customFormat="1" ht="12" x14ac:dyDescent="0.2">
      <c r="A51" s="17" t="s">
        <v>269</v>
      </c>
      <c r="B51" s="41" t="s">
        <v>8</v>
      </c>
      <c r="C51" s="21" t="s">
        <v>270</v>
      </c>
      <c r="D51" s="21" t="s">
        <v>78</v>
      </c>
      <c r="E51" s="23">
        <v>21333392</v>
      </c>
      <c r="F51" s="22">
        <v>198431</v>
      </c>
      <c r="G51" s="30">
        <f t="shared" ref="G51:G105" si="16">E51/F51</f>
        <v>107.51037892264817</v>
      </c>
      <c r="H51" s="27">
        <v>21333392</v>
      </c>
      <c r="I51" s="27">
        <v>21933080.039999999</v>
      </c>
      <c r="J51" s="27">
        <v>22061367.469999999</v>
      </c>
      <c r="K51" s="27">
        <v>300327</v>
      </c>
      <c r="L51" s="30">
        <f t="shared" ref="L51:L115" si="17">J51/K51</f>
        <v>73.457822540097951</v>
      </c>
      <c r="M51" s="27">
        <v>727975.46999999881</v>
      </c>
      <c r="N51" s="27"/>
      <c r="O51" s="22">
        <f t="shared" si="4"/>
        <v>727975.46999999881</v>
      </c>
      <c r="P51" s="27">
        <v>603736</v>
      </c>
    </row>
    <row r="52" spans="1:16" s="24" customFormat="1" ht="12" x14ac:dyDescent="0.2">
      <c r="A52" s="17" t="s">
        <v>271</v>
      </c>
      <c r="B52" s="41" t="s">
        <v>8</v>
      </c>
      <c r="C52" s="21" t="s">
        <v>272</v>
      </c>
      <c r="D52" s="21" t="s">
        <v>85</v>
      </c>
      <c r="E52" s="23">
        <v>3827693</v>
      </c>
      <c r="F52" s="22">
        <v>127533</v>
      </c>
      <c r="G52" s="30">
        <f t="shared" si="16"/>
        <v>30.01335340656928</v>
      </c>
      <c r="H52" s="27">
        <v>3827693</v>
      </c>
      <c r="I52" s="27">
        <v>3490250.0000000005</v>
      </c>
      <c r="J52" s="27">
        <v>3490353.4100000006</v>
      </c>
      <c r="K52" s="27">
        <v>116593</v>
      </c>
      <c r="L52" s="30">
        <f t="shared" si="17"/>
        <v>29.936217525923517</v>
      </c>
      <c r="M52" s="27"/>
      <c r="N52" s="27">
        <v>-337339.58999999939</v>
      </c>
      <c r="O52" s="22">
        <f t="shared" si="4"/>
        <v>-337339.58999999939</v>
      </c>
      <c r="P52" s="27">
        <v>74588</v>
      </c>
    </row>
    <row r="53" spans="1:16" s="24" customFormat="1" ht="12" x14ac:dyDescent="0.2">
      <c r="A53" s="17" t="s">
        <v>273</v>
      </c>
      <c r="B53" s="21" t="s">
        <v>8</v>
      </c>
      <c r="C53" s="21" t="s">
        <v>274</v>
      </c>
      <c r="D53" s="21" t="s">
        <v>88</v>
      </c>
      <c r="E53" s="23">
        <v>33362</v>
      </c>
      <c r="F53" s="22">
        <v>4234</v>
      </c>
      <c r="G53" s="30">
        <f t="shared" si="16"/>
        <v>7.8795465281058101</v>
      </c>
      <c r="H53" s="27">
        <v>33362</v>
      </c>
      <c r="I53" s="27">
        <v>35930.74</v>
      </c>
      <c r="J53" s="27">
        <v>35930.74</v>
      </c>
      <c r="K53" s="27">
        <v>4564</v>
      </c>
      <c r="L53" s="30">
        <f t="shared" si="17"/>
        <v>7.872642418930762</v>
      </c>
      <c r="M53" s="27">
        <v>2568.739999999998</v>
      </c>
      <c r="N53" s="27"/>
      <c r="O53" s="22">
        <f t="shared" si="4"/>
        <v>2568.739999999998</v>
      </c>
      <c r="P53" s="27">
        <v>0</v>
      </c>
    </row>
    <row r="54" spans="1:16" s="24" customFormat="1" ht="12" x14ac:dyDescent="0.2">
      <c r="A54" s="17" t="s">
        <v>275</v>
      </c>
      <c r="B54" s="21" t="s">
        <v>8</v>
      </c>
      <c r="C54" s="21" t="s">
        <v>9</v>
      </c>
      <c r="D54" s="21" t="s">
        <v>82</v>
      </c>
      <c r="E54" s="23">
        <v>1982349</v>
      </c>
      <c r="F54" s="22">
        <v>286387</v>
      </c>
      <c r="G54" s="30">
        <f t="shared" si="16"/>
        <v>6.921923830341461</v>
      </c>
      <c r="H54" s="27">
        <v>1982349</v>
      </c>
      <c r="I54" s="27">
        <v>1812627.1600000004</v>
      </c>
      <c r="J54" s="27">
        <v>1813156.7900000003</v>
      </c>
      <c r="K54" s="27">
        <v>494854</v>
      </c>
      <c r="L54" s="30">
        <f t="shared" si="17"/>
        <v>3.6640237120443611</v>
      </c>
      <c r="M54" s="27"/>
      <c r="N54" s="27">
        <v>-169192.20999999973</v>
      </c>
      <c r="O54" s="22">
        <f t="shared" si="4"/>
        <v>-169192.20999999973</v>
      </c>
      <c r="P54" s="27">
        <v>150878</v>
      </c>
    </row>
    <row r="55" spans="1:16" s="24" customFormat="1" ht="12" x14ac:dyDescent="0.2">
      <c r="A55" s="17" t="s">
        <v>276</v>
      </c>
      <c r="B55" s="21" t="s">
        <v>8</v>
      </c>
      <c r="C55" s="21" t="s">
        <v>277</v>
      </c>
      <c r="D55" s="21" t="s">
        <v>84</v>
      </c>
      <c r="E55" s="23">
        <v>5784595</v>
      </c>
      <c r="F55" s="22">
        <v>57676</v>
      </c>
      <c r="G55" s="30">
        <f t="shared" si="16"/>
        <v>100.29466329149039</v>
      </c>
      <c r="H55" s="27">
        <v>5784595</v>
      </c>
      <c r="I55" s="27">
        <v>5556161.9600000009</v>
      </c>
      <c r="J55" s="27">
        <v>5560753.4900000002</v>
      </c>
      <c r="K55" s="27">
        <v>56565</v>
      </c>
      <c r="L55" s="30">
        <f t="shared" si="17"/>
        <v>98.307318836736499</v>
      </c>
      <c r="M55" s="27"/>
      <c r="N55" s="27">
        <v>-223841.50999999978</v>
      </c>
      <c r="O55" s="22">
        <f t="shared" si="4"/>
        <v>-223841.50999999978</v>
      </c>
      <c r="P55" s="27">
        <v>31430</v>
      </c>
    </row>
    <row r="56" spans="1:16" s="24" customFormat="1" ht="15" customHeight="1" x14ac:dyDescent="0.2">
      <c r="A56" s="29" t="s">
        <v>278</v>
      </c>
      <c r="B56" s="41" t="s">
        <v>8</v>
      </c>
      <c r="C56" s="55" t="s">
        <v>279</v>
      </c>
      <c r="D56" s="21" t="s">
        <v>150</v>
      </c>
      <c r="E56" s="23">
        <v>8784199</v>
      </c>
      <c r="F56" s="22">
        <v>65786</v>
      </c>
      <c r="G56" s="30">
        <f t="shared" si="16"/>
        <v>133.52687501900101</v>
      </c>
      <c r="H56" s="27">
        <v>8784199</v>
      </c>
      <c r="I56" s="27">
        <v>8573760.1900000013</v>
      </c>
      <c r="J56" s="27">
        <v>8573760.1900000013</v>
      </c>
      <c r="K56" s="27">
        <v>64437</v>
      </c>
      <c r="L56" s="30">
        <f t="shared" si="17"/>
        <v>133.05647671368936</v>
      </c>
      <c r="M56" s="27"/>
      <c r="N56" s="27">
        <v>-210438.80999999866</v>
      </c>
      <c r="O56" s="22">
        <f t="shared" si="4"/>
        <v>-210438.80999999866</v>
      </c>
      <c r="P56" s="27">
        <v>420686</v>
      </c>
    </row>
    <row r="57" spans="1:16" s="24" customFormat="1" ht="24" x14ac:dyDescent="0.2">
      <c r="A57" s="29" t="s">
        <v>280</v>
      </c>
      <c r="B57" s="21" t="s">
        <v>8</v>
      </c>
      <c r="C57" s="56" t="s">
        <v>281</v>
      </c>
      <c r="D57" s="21" t="s">
        <v>151</v>
      </c>
      <c r="E57" s="23">
        <v>1414633</v>
      </c>
      <c r="F57" s="22">
        <v>22844</v>
      </c>
      <c r="G57" s="30">
        <f t="shared" si="16"/>
        <v>61.925801085624236</v>
      </c>
      <c r="H57" s="27">
        <v>1414633</v>
      </c>
      <c r="I57" s="27">
        <v>1358731.4000000001</v>
      </c>
      <c r="J57" s="27">
        <v>1364250.6700000002</v>
      </c>
      <c r="K57" s="27">
        <v>21920</v>
      </c>
      <c r="L57" s="30">
        <f t="shared" si="17"/>
        <v>62.237713047445261</v>
      </c>
      <c r="M57" s="27"/>
      <c r="N57" s="27">
        <v>-50382.329999999842</v>
      </c>
      <c r="O57" s="22">
        <f t="shared" si="4"/>
        <v>-50382.329999999842</v>
      </c>
      <c r="P57" s="27">
        <v>35168</v>
      </c>
    </row>
    <row r="58" spans="1:16" s="24" customFormat="1" ht="12" x14ac:dyDescent="0.2">
      <c r="A58" s="29" t="s">
        <v>282</v>
      </c>
      <c r="B58" s="21" t="s">
        <v>8</v>
      </c>
      <c r="C58" s="21" t="s">
        <v>283</v>
      </c>
      <c r="D58" s="21" t="s">
        <v>81</v>
      </c>
      <c r="E58" s="23">
        <v>1020756</v>
      </c>
      <c r="F58" s="22">
        <v>30360</v>
      </c>
      <c r="G58" s="30">
        <f t="shared" si="16"/>
        <v>33.621739130434783</v>
      </c>
      <c r="H58" s="27">
        <v>1020756</v>
      </c>
      <c r="I58" s="27">
        <v>996729.85999999987</v>
      </c>
      <c r="J58" s="27">
        <v>1002797.4199999999</v>
      </c>
      <c r="K58" s="27">
        <v>29923</v>
      </c>
      <c r="L58" s="30">
        <f t="shared" si="17"/>
        <v>33.512596330581822</v>
      </c>
      <c r="M58" s="27"/>
      <c r="N58" s="27">
        <v>-17958.580000000075</v>
      </c>
      <c r="O58" s="22">
        <f t="shared" si="4"/>
        <v>-17958.580000000075</v>
      </c>
      <c r="P58" s="27">
        <v>12178</v>
      </c>
    </row>
    <row r="59" spans="1:16" s="24" customFormat="1" ht="24" x14ac:dyDescent="0.2">
      <c r="A59" s="17" t="s">
        <v>284</v>
      </c>
      <c r="B59" s="21" t="s">
        <v>8</v>
      </c>
      <c r="C59" s="56" t="s">
        <v>10</v>
      </c>
      <c r="D59" s="21" t="s">
        <v>83</v>
      </c>
      <c r="E59" s="23">
        <v>5286227</v>
      </c>
      <c r="F59" s="22">
        <v>130653</v>
      </c>
      <c r="G59" s="30">
        <f t="shared" si="16"/>
        <v>40.460050668564826</v>
      </c>
      <c r="H59" s="27">
        <v>5286227</v>
      </c>
      <c r="I59" s="27">
        <v>5224386.3400000008</v>
      </c>
      <c r="J59" s="27">
        <v>5228121.1100000013</v>
      </c>
      <c r="K59" s="27">
        <v>131364</v>
      </c>
      <c r="L59" s="30">
        <f t="shared" si="17"/>
        <v>39.798735650558761</v>
      </c>
      <c r="M59" s="27"/>
      <c r="N59" s="27">
        <v>-58105.889999998733</v>
      </c>
      <c r="O59" s="22">
        <f t="shared" si="4"/>
        <v>-58105.889999998733</v>
      </c>
      <c r="P59" s="27">
        <v>121848</v>
      </c>
    </row>
    <row r="60" spans="1:16" s="24" customFormat="1" ht="12" x14ac:dyDescent="0.2">
      <c r="A60" s="29" t="s">
        <v>285</v>
      </c>
      <c r="B60" s="41" t="s">
        <v>8</v>
      </c>
      <c r="C60" s="21" t="s">
        <v>286</v>
      </c>
      <c r="D60" s="21" t="s">
        <v>80</v>
      </c>
      <c r="E60" s="23">
        <v>882108</v>
      </c>
      <c r="F60" s="22">
        <v>6818</v>
      </c>
      <c r="G60" s="30">
        <f t="shared" si="16"/>
        <v>129.37929011440306</v>
      </c>
      <c r="H60" s="27">
        <v>882108</v>
      </c>
      <c r="I60" s="27">
        <v>853670.16</v>
      </c>
      <c r="J60" s="27">
        <v>853670.16</v>
      </c>
      <c r="K60" s="27">
        <v>6150</v>
      </c>
      <c r="L60" s="30">
        <f t="shared" si="17"/>
        <v>138.80815609756098</v>
      </c>
      <c r="M60" s="27"/>
      <c r="N60" s="27">
        <v>-28437.839999999967</v>
      </c>
      <c r="O60" s="22">
        <f t="shared" si="4"/>
        <v>-28437.839999999967</v>
      </c>
      <c r="P60" s="27">
        <v>5604</v>
      </c>
    </row>
    <row r="61" spans="1:16" s="24" customFormat="1" ht="12" x14ac:dyDescent="0.2">
      <c r="A61" s="29" t="s">
        <v>287</v>
      </c>
      <c r="B61" s="41" t="s">
        <v>8</v>
      </c>
      <c r="C61" s="21" t="s">
        <v>288</v>
      </c>
      <c r="D61" s="21" t="s">
        <v>77</v>
      </c>
      <c r="E61" s="23">
        <v>11031938</v>
      </c>
      <c r="F61" s="22">
        <v>721670</v>
      </c>
      <c r="G61" s="30">
        <f t="shared" si="16"/>
        <v>15.286679507254009</v>
      </c>
      <c r="H61" s="27">
        <v>11031938</v>
      </c>
      <c r="I61" s="27">
        <v>10580917.449999997</v>
      </c>
      <c r="J61" s="27">
        <v>10597622.649999997</v>
      </c>
      <c r="K61" s="27">
        <v>678788</v>
      </c>
      <c r="L61" s="30">
        <f t="shared" si="17"/>
        <v>15.612566294631014</v>
      </c>
      <c r="M61" s="27"/>
      <c r="N61" s="27">
        <v>-434315.35000000335</v>
      </c>
      <c r="O61" s="22">
        <f t="shared" si="4"/>
        <v>-434315.35000000335</v>
      </c>
      <c r="P61" s="27">
        <v>490132</v>
      </c>
    </row>
    <row r="62" spans="1:16" s="24" customFormat="1" ht="12" x14ac:dyDescent="0.2">
      <c r="A62" s="29" t="s">
        <v>289</v>
      </c>
      <c r="B62" s="41" t="s">
        <v>8</v>
      </c>
      <c r="C62" s="21" t="s">
        <v>290</v>
      </c>
      <c r="D62" s="21" t="s">
        <v>86</v>
      </c>
      <c r="E62" s="23">
        <v>12546257</v>
      </c>
      <c r="F62" s="22">
        <v>125202</v>
      </c>
      <c r="G62" s="30">
        <f t="shared" si="16"/>
        <v>100.20811967859939</v>
      </c>
      <c r="H62" s="27">
        <v>12546257</v>
      </c>
      <c r="I62" s="27">
        <v>12695353.209999999</v>
      </c>
      <c r="J62" s="27">
        <v>12695353.209999999</v>
      </c>
      <c r="K62" s="27">
        <v>139088</v>
      </c>
      <c r="L62" s="30">
        <f t="shared" si="17"/>
        <v>91.275690282411134</v>
      </c>
      <c r="M62" s="27">
        <v>149096.20999999903</v>
      </c>
      <c r="N62" s="27"/>
      <c r="O62" s="22">
        <f t="shared" si="4"/>
        <v>149096.20999999903</v>
      </c>
      <c r="P62" s="27">
        <v>11913</v>
      </c>
    </row>
    <row r="63" spans="1:16" s="46" customFormat="1" ht="12" x14ac:dyDescent="0.2">
      <c r="A63" s="29" t="s">
        <v>291</v>
      </c>
      <c r="B63" s="41" t="s">
        <v>8</v>
      </c>
      <c r="C63" s="21" t="s">
        <v>292</v>
      </c>
      <c r="D63" s="21" t="s">
        <v>79</v>
      </c>
      <c r="E63" s="23">
        <v>5571591</v>
      </c>
      <c r="F63" s="22">
        <v>344246</v>
      </c>
      <c r="G63" s="30">
        <f t="shared" si="16"/>
        <v>16.184911371519203</v>
      </c>
      <c r="H63" s="27">
        <v>5571591</v>
      </c>
      <c r="I63" s="27">
        <v>5067674.4800000004</v>
      </c>
      <c r="J63" s="27">
        <v>5073623.3500000006</v>
      </c>
      <c r="K63" s="27">
        <v>310661</v>
      </c>
      <c r="L63" s="30">
        <f t="shared" si="17"/>
        <v>16.331703528927033</v>
      </c>
      <c r="M63" s="27"/>
      <c r="N63" s="27">
        <v>-497967.64999999944</v>
      </c>
      <c r="O63" s="22">
        <f t="shared" si="4"/>
        <v>-497967.64999999944</v>
      </c>
      <c r="P63" s="27">
        <v>263362</v>
      </c>
    </row>
    <row r="64" spans="1:16" s="46" customFormat="1" ht="12" x14ac:dyDescent="0.2">
      <c r="A64" s="29" t="s">
        <v>293</v>
      </c>
      <c r="B64" s="41" t="s">
        <v>8</v>
      </c>
      <c r="C64" s="21" t="s">
        <v>11</v>
      </c>
      <c r="D64" s="21" t="s">
        <v>87</v>
      </c>
      <c r="E64" s="23">
        <v>279800</v>
      </c>
      <c r="F64" s="22">
        <v>2309</v>
      </c>
      <c r="G64" s="30">
        <f t="shared" si="16"/>
        <v>121.17799913382417</v>
      </c>
      <c r="H64" s="27">
        <v>279800</v>
      </c>
      <c r="I64" s="27">
        <v>251885.37</v>
      </c>
      <c r="J64" s="27">
        <v>251885.37</v>
      </c>
      <c r="K64" s="27">
        <v>2304</v>
      </c>
      <c r="L64" s="30">
        <f t="shared" si="17"/>
        <v>109.32524739583333</v>
      </c>
      <c r="M64" s="27"/>
      <c r="N64" s="27">
        <v>-27914.630000000005</v>
      </c>
      <c r="O64" s="22">
        <f t="shared" si="4"/>
        <v>-27914.630000000005</v>
      </c>
      <c r="P64" s="27">
        <v>712</v>
      </c>
    </row>
    <row r="65" spans="1:16" s="35" customFormat="1" x14ac:dyDescent="0.2">
      <c r="A65" s="31">
        <v>4</v>
      </c>
      <c r="B65" s="53" t="s">
        <v>12</v>
      </c>
      <c r="C65" s="54"/>
      <c r="D65" s="16" t="s">
        <v>48</v>
      </c>
      <c r="E65" s="45">
        <f>SUM(E66:E92)</f>
        <v>77249064</v>
      </c>
      <c r="F65" s="33">
        <f>SUM(F66:F92)</f>
        <v>2148511</v>
      </c>
      <c r="G65" s="45"/>
      <c r="H65" s="33">
        <f t="shared" ref="H65:K65" si="18">SUM(H66:H92)</f>
        <v>77249064</v>
      </c>
      <c r="I65" s="33">
        <f t="shared" si="18"/>
        <v>76712635.739999995</v>
      </c>
      <c r="J65" s="33">
        <f t="shared" si="18"/>
        <v>77117905.839999989</v>
      </c>
      <c r="K65" s="33">
        <f t="shared" si="18"/>
        <v>2191582</v>
      </c>
      <c r="L65" s="33"/>
      <c r="M65" s="33">
        <f>SUM(M66:M92)</f>
        <v>1113694.6499999862</v>
      </c>
      <c r="N65" s="33">
        <f t="shared" ref="N65" si="19">SUM(N66:N92)</f>
        <v>-1244852.8100000019</v>
      </c>
      <c r="O65" s="33">
        <f>SUM(O66:O92)</f>
        <v>-131158.16000001569</v>
      </c>
      <c r="P65" s="33">
        <f t="shared" ref="P65" si="20">SUM(P66:P92)</f>
        <v>3791096.3</v>
      </c>
    </row>
    <row r="66" spans="1:16" s="24" customFormat="1" ht="12" x14ac:dyDescent="0.2">
      <c r="A66" s="17" t="s">
        <v>294</v>
      </c>
      <c r="B66" s="41" t="s">
        <v>12</v>
      </c>
      <c r="C66" s="41" t="s">
        <v>295</v>
      </c>
      <c r="D66" s="41" t="s">
        <v>105</v>
      </c>
      <c r="E66" s="23">
        <v>1345309</v>
      </c>
      <c r="F66" s="22">
        <v>30142</v>
      </c>
      <c r="G66" s="23">
        <f t="shared" si="16"/>
        <v>44.632373432419882</v>
      </c>
      <c r="H66" s="22">
        <v>1345309</v>
      </c>
      <c r="I66" s="22">
        <v>1274965.5199999998</v>
      </c>
      <c r="J66" s="22">
        <v>1281383.57</v>
      </c>
      <c r="K66" s="22">
        <v>30211</v>
      </c>
      <c r="L66" s="23">
        <f t="shared" si="17"/>
        <v>42.414470557081863</v>
      </c>
      <c r="M66" s="22"/>
      <c r="N66" s="22">
        <v>-63925.429999999935</v>
      </c>
      <c r="O66" s="22">
        <f t="shared" si="4"/>
        <v>-63925.429999999935</v>
      </c>
      <c r="P66" s="22">
        <v>82732</v>
      </c>
    </row>
    <row r="67" spans="1:16" s="24" customFormat="1" ht="12" x14ac:dyDescent="0.2">
      <c r="A67" s="17" t="s">
        <v>296</v>
      </c>
      <c r="B67" s="41" t="s">
        <v>12</v>
      </c>
      <c r="C67" s="41" t="s">
        <v>297</v>
      </c>
      <c r="D67" s="41" t="s">
        <v>106</v>
      </c>
      <c r="E67" s="23">
        <v>765898</v>
      </c>
      <c r="F67" s="22">
        <v>8805</v>
      </c>
      <c r="G67" s="23">
        <f t="shared" si="16"/>
        <v>86.984440658716636</v>
      </c>
      <c r="H67" s="22">
        <v>765898</v>
      </c>
      <c r="I67" s="22">
        <v>813018.74000000011</v>
      </c>
      <c r="J67" s="22">
        <v>813018.74000000011</v>
      </c>
      <c r="K67" s="22">
        <v>6142</v>
      </c>
      <c r="L67" s="23">
        <f t="shared" si="17"/>
        <v>132.37035818951483</v>
      </c>
      <c r="M67" s="22">
        <v>47120.740000000107</v>
      </c>
      <c r="N67" s="22"/>
      <c r="O67" s="22">
        <f t="shared" si="4"/>
        <v>47120.740000000107</v>
      </c>
      <c r="P67" s="22">
        <v>7824</v>
      </c>
    </row>
    <row r="68" spans="1:16" s="24" customFormat="1" ht="12" x14ac:dyDescent="0.2">
      <c r="A68" s="17" t="s">
        <v>298</v>
      </c>
      <c r="B68" s="41" t="s">
        <v>12</v>
      </c>
      <c r="C68" s="41" t="s">
        <v>299</v>
      </c>
      <c r="D68" s="41" t="s">
        <v>95</v>
      </c>
      <c r="E68" s="23">
        <v>2270154</v>
      </c>
      <c r="F68" s="22">
        <v>59663</v>
      </c>
      <c r="G68" s="23">
        <f t="shared" si="16"/>
        <v>38.049611987328831</v>
      </c>
      <c r="H68" s="22">
        <v>2270154</v>
      </c>
      <c r="I68" s="22">
        <v>2340960.6599999997</v>
      </c>
      <c r="J68" s="22">
        <v>2403145.0299999998</v>
      </c>
      <c r="K68" s="22">
        <v>69357</v>
      </c>
      <c r="L68" s="23">
        <f t="shared" si="17"/>
        <v>34.648918349986303</v>
      </c>
      <c r="M68" s="22">
        <v>132991.0299999998</v>
      </c>
      <c r="N68" s="22"/>
      <c r="O68" s="22">
        <f t="shared" si="4"/>
        <v>132991.0299999998</v>
      </c>
      <c r="P68" s="22">
        <v>52624</v>
      </c>
    </row>
    <row r="69" spans="1:16" s="24" customFormat="1" ht="12" x14ac:dyDescent="0.2">
      <c r="A69" s="17" t="s">
        <v>300</v>
      </c>
      <c r="B69" s="41" t="s">
        <v>12</v>
      </c>
      <c r="C69" s="41" t="s">
        <v>301</v>
      </c>
      <c r="D69" s="41" t="s">
        <v>99</v>
      </c>
      <c r="E69" s="23">
        <v>171696</v>
      </c>
      <c r="F69" s="22">
        <v>8170</v>
      </c>
      <c r="G69" s="23">
        <f t="shared" si="16"/>
        <v>21.015422276621788</v>
      </c>
      <c r="H69" s="22">
        <v>171696</v>
      </c>
      <c r="I69" s="22">
        <v>165398.5</v>
      </c>
      <c r="J69" s="22">
        <v>165645.63</v>
      </c>
      <c r="K69" s="22">
        <v>7959</v>
      </c>
      <c r="L69" s="23">
        <f t="shared" si="17"/>
        <v>20.812367131549191</v>
      </c>
      <c r="M69" s="22"/>
      <c r="N69" s="22">
        <v>-6050.3699999999953</v>
      </c>
      <c r="O69" s="22">
        <f t="shared" si="4"/>
        <v>-6050.3699999999953</v>
      </c>
      <c r="P69" s="22">
        <v>3128</v>
      </c>
    </row>
    <row r="70" spans="1:16" s="24" customFormat="1" ht="12" x14ac:dyDescent="0.2">
      <c r="A70" s="17" t="s">
        <v>302</v>
      </c>
      <c r="B70" s="41" t="s">
        <v>12</v>
      </c>
      <c r="C70" s="41" t="s">
        <v>303</v>
      </c>
      <c r="D70" s="41" t="s">
        <v>92</v>
      </c>
      <c r="E70" s="23">
        <v>4363820</v>
      </c>
      <c r="F70" s="22">
        <v>122110</v>
      </c>
      <c r="G70" s="23">
        <f t="shared" si="16"/>
        <v>35.736794693309314</v>
      </c>
      <c r="H70" s="22">
        <v>4363820</v>
      </c>
      <c r="I70" s="22">
        <v>4338604.4299999988</v>
      </c>
      <c r="J70" s="22">
        <v>4377271.2899999991</v>
      </c>
      <c r="K70" s="22">
        <v>127321</v>
      </c>
      <c r="L70" s="23">
        <f t="shared" si="17"/>
        <v>34.379806080693676</v>
      </c>
      <c r="M70" s="22">
        <v>13451.289999999106</v>
      </c>
      <c r="N70" s="22"/>
      <c r="O70" s="22">
        <f t="shared" si="4"/>
        <v>13451.289999999106</v>
      </c>
      <c r="P70" s="22">
        <v>192888</v>
      </c>
    </row>
    <row r="71" spans="1:16" s="24" customFormat="1" ht="12" x14ac:dyDescent="0.2">
      <c r="A71" s="17" t="s">
        <v>304</v>
      </c>
      <c r="B71" s="41" t="s">
        <v>12</v>
      </c>
      <c r="C71" s="41" t="s">
        <v>305</v>
      </c>
      <c r="D71" s="41" t="s">
        <v>107</v>
      </c>
      <c r="E71" s="23">
        <v>4326621</v>
      </c>
      <c r="F71" s="22">
        <v>161282</v>
      </c>
      <c r="G71" s="23">
        <f t="shared" si="16"/>
        <v>26.826434444017313</v>
      </c>
      <c r="H71" s="22">
        <v>4326621</v>
      </c>
      <c r="I71" s="22">
        <v>4034198.75</v>
      </c>
      <c r="J71" s="22">
        <v>4038947.4600000004</v>
      </c>
      <c r="K71" s="22">
        <v>166685</v>
      </c>
      <c r="L71" s="23">
        <f t="shared" si="17"/>
        <v>24.231019347871737</v>
      </c>
      <c r="M71" s="22"/>
      <c r="N71" s="22">
        <v>-287673.53999999957</v>
      </c>
      <c r="O71" s="22">
        <f t="shared" ref="O71:O105" si="21">J71-H71</f>
        <v>-287673.53999999957</v>
      </c>
      <c r="P71" s="22">
        <v>134918</v>
      </c>
    </row>
    <row r="72" spans="1:16" s="24" customFormat="1" ht="12" x14ac:dyDescent="0.2">
      <c r="A72" s="17" t="s">
        <v>306</v>
      </c>
      <c r="B72" s="41" t="s">
        <v>12</v>
      </c>
      <c r="C72" s="41" t="s">
        <v>307</v>
      </c>
      <c r="D72" s="41" t="s">
        <v>103</v>
      </c>
      <c r="E72" s="23">
        <v>587340</v>
      </c>
      <c r="F72" s="22">
        <v>18008</v>
      </c>
      <c r="G72" s="23">
        <f t="shared" si="16"/>
        <v>32.615504220346516</v>
      </c>
      <c r="H72" s="22">
        <v>587340</v>
      </c>
      <c r="I72" s="22">
        <v>537708.21</v>
      </c>
      <c r="J72" s="22">
        <v>537708.21</v>
      </c>
      <c r="K72" s="22">
        <v>20472</v>
      </c>
      <c r="L72" s="23">
        <f t="shared" si="17"/>
        <v>26.26554366940211</v>
      </c>
      <c r="M72" s="22"/>
      <c r="N72" s="22">
        <v>-49631.790000000037</v>
      </c>
      <c r="O72" s="22">
        <f t="shared" si="21"/>
        <v>-49631.790000000037</v>
      </c>
      <c r="P72" s="22">
        <v>32935</v>
      </c>
    </row>
    <row r="73" spans="1:16" s="24" customFormat="1" ht="12" x14ac:dyDescent="0.2">
      <c r="A73" s="17" t="s">
        <v>308</v>
      </c>
      <c r="B73" s="41" t="s">
        <v>12</v>
      </c>
      <c r="C73" s="41" t="s">
        <v>309</v>
      </c>
      <c r="D73" s="41" t="s">
        <v>110</v>
      </c>
      <c r="E73" s="23">
        <v>4051590</v>
      </c>
      <c r="F73" s="22">
        <v>224139</v>
      </c>
      <c r="G73" s="23">
        <f t="shared" si="16"/>
        <v>18.076238405632218</v>
      </c>
      <c r="H73" s="22">
        <v>4051590</v>
      </c>
      <c r="I73" s="22">
        <v>3954636.2299999986</v>
      </c>
      <c r="J73" s="22">
        <v>3961237.0999999982</v>
      </c>
      <c r="K73" s="22">
        <v>245899</v>
      </c>
      <c r="L73" s="23">
        <f t="shared" si="17"/>
        <v>16.109203778787219</v>
      </c>
      <c r="M73" s="22"/>
      <c r="N73" s="22">
        <v>-90352.90000000177</v>
      </c>
      <c r="O73" s="22">
        <f t="shared" si="21"/>
        <v>-90352.90000000177</v>
      </c>
      <c r="P73" s="22">
        <v>120382</v>
      </c>
    </row>
    <row r="74" spans="1:16" s="24" customFormat="1" ht="12" x14ac:dyDescent="0.2">
      <c r="A74" s="17" t="s">
        <v>310</v>
      </c>
      <c r="B74" s="41" t="s">
        <v>12</v>
      </c>
      <c r="C74" s="41" t="s">
        <v>311</v>
      </c>
      <c r="D74" s="41" t="s">
        <v>97</v>
      </c>
      <c r="E74" s="23">
        <v>608229</v>
      </c>
      <c r="F74" s="22">
        <v>13652</v>
      </c>
      <c r="G74" s="23">
        <f t="shared" si="16"/>
        <v>44.552373278640495</v>
      </c>
      <c r="H74" s="22">
        <v>608229</v>
      </c>
      <c r="I74" s="22">
        <v>440004.43</v>
      </c>
      <c r="J74" s="22">
        <v>440004.43</v>
      </c>
      <c r="K74" s="22">
        <v>12682</v>
      </c>
      <c r="L74" s="23">
        <f t="shared" si="17"/>
        <v>34.695192398675289</v>
      </c>
      <c r="M74" s="22"/>
      <c r="N74" s="22">
        <v>-168224.57</v>
      </c>
      <c r="O74" s="22">
        <f t="shared" si="21"/>
        <v>-168224.57</v>
      </c>
      <c r="P74" s="22">
        <v>22882</v>
      </c>
    </row>
    <row r="75" spans="1:16" s="24" customFormat="1" ht="12" x14ac:dyDescent="0.2">
      <c r="A75" s="17" t="s">
        <v>312</v>
      </c>
      <c r="B75" s="41" t="s">
        <v>12</v>
      </c>
      <c r="C75" s="41" t="s">
        <v>313</v>
      </c>
      <c r="D75" s="41" t="s">
        <v>104</v>
      </c>
      <c r="E75" s="23">
        <v>898691</v>
      </c>
      <c r="F75" s="22">
        <v>28131</v>
      </c>
      <c r="G75" s="23">
        <f t="shared" si="16"/>
        <v>31.946642494045715</v>
      </c>
      <c r="H75" s="22">
        <v>898691</v>
      </c>
      <c r="I75" s="22">
        <v>889646.96000000008</v>
      </c>
      <c r="J75" s="22">
        <v>890232.07000000018</v>
      </c>
      <c r="K75" s="22">
        <v>35946</v>
      </c>
      <c r="L75" s="23">
        <f t="shared" si="17"/>
        <v>24.76581733711679</v>
      </c>
      <c r="M75" s="22"/>
      <c r="N75" s="22">
        <v>-8458.9299999998184</v>
      </c>
      <c r="O75" s="22">
        <f t="shared" si="21"/>
        <v>-8458.9299999998184</v>
      </c>
      <c r="P75" s="22">
        <v>89194</v>
      </c>
    </row>
    <row r="76" spans="1:16" s="24" customFormat="1" ht="12" x14ac:dyDescent="0.2">
      <c r="A76" s="17" t="s">
        <v>314</v>
      </c>
      <c r="B76" s="41" t="s">
        <v>12</v>
      </c>
      <c r="C76" s="41" t="s">
        <v>315</v>
      </c>
      <c r="D76" s="41" t="s">
        <v>98</v>
      </c>
      <c r="E76" s="23">
        <v>103369</v>
      </c>
      <c r="F76" s="22">
        <v>4787</v>
      </c>
      <c r="G76" s="23">
        <f t="shared" si="16"/>
        <v>21.593691247127637</v>
      </c>
      <c r="H76" s="22">
        <v>103369</v>
      </c>
      <c r="I76" s="22">
        <v>102259.81999999999</v>
      </c>
      <c r="J76" s="22">
        <v>103080.68999999996</v>
      </c>
      <c r="K76" s="22">
        <v>4649</v>
      </c>
      <c r="L76" s="23">
        <f t="shared" si="17"/>
        <v>22.172658636265854</v>
      </c>
      <c r="M76" s="22"/>
      <c r="N76" s="22">
        <v>-288.31000000004133</v>
      </c>
      <c r="O76" s="22">
        <f t="shared" si="21"/>
        <v>-288.31000000004133</v>
      </c>
      <c r="P76" s="22">
        <v>29518</v>
      </c>
    </row>
    <row r="77" spans="1:16" s="24" customFormat="1" ht="12" x14ac:dyDescent="0.2">
      <c r="A77" s="17" t="s">
        <v>316</v>
      </c>
      <c r="B77" s="41" t="s">
        <v>12</v>
      </c>
      <c r="C77" s="41" t="s">
        <v>317</v>
      </c>
      <c r="D77" s="41" t="s">
        <v>89</v>
      </c>
      <c r="E77" s="23">
        <v>2197846</v>
      </c>
      <c r="F77" s="22">
        <v>76020</v>
      </c>
      <c r="G77" s="23">
        <f t="shared" si="16"/>
        <v>28.911418047882137</v>
      </c>
      <c r="H77" s="22">
        <v>2197846</v>
      </c>
      <c r="I77" s="22">
        <v>2026659.6299999992</v>
      </c>
      <c r="J77" s="22">
        <v>2026822.3299999996</v>
      </c>
      <c r="K77" s="22">
        <v>72877</v>
      </c>
      <c r="L77" s="23">
        <f t="shared" si="17"/>
        <v>27.811550008919131</v>
      </c>
      <c r="M77" s="22"/>
      <c r="N77" s="22">
        <v>-171023.67000000039</v>
      </c>
      <c r="O77" s="22">
        <f t="shared" si="21"/>
        <v>-171023.67000000039</v>
      </c>
      <c r="P77" s="22">
        <v>84196</v>
      </c>
    </row>
    <row r="78" spans="1:16" s="24" customFormat="1" ht="12" x14ac:dyDescent="0.2">
      <c r="A78" s="17" t="s">
        <v>318</v>
      </c>
      <c r="B78" s="41" t="s">
        <v>12</v>
      </c>
      <c r="C78" s="41" t="s">
        <v>319</v>
      </c>
      <c r="D78" s="41" t="s">
        <v>108</v>
      </c>
      <c r="E78" s="23">
        <v>7900624</v>
      </c>
      <c r="F78" s="22">
        <v>239942</v>
      </c>
      <c r="G78" s="23">
        <f t="shared" si="16"/>
        <v>32.92722407915246</v>
      </c>
      <c r="H78" s="22">
        <v>7900624</v>
      </c>
      <c r="I78" s="22">
        <v>8086774.2700000005</v>
      </c>
      <c r="J78" s="22">
        <v>8130465.9800000004</v>
      </c>
      <c r="K78" s="22">
        <v>242694</v>
      </c>
      <c r="L78" s="23">
        <f t="shared" si="17"/>
        <v>33.50089404764848</v>
      </c>
      <c r="M78" s="22">
        <v>229841.98000000045</v>
      </c>
      <c r="N78" s="22"/>
      <c r="O78" s="22">
        <f t="shared" si="21"/>
        <v>229841.98000000045</v>
      </c>
      <c r="P78" s="22">
        <v>665921</v>
      </c>
    </row>
    <row r="79" spans="1:16" s="24" customFormat="1" ht="12" x14ac:dyDescent="0.2">
      <c r="A79" s="17" t="s">
        <v>320</v>
      </c>
      <c r="B79" s="41" t="s">
        <v>12</v>
      </c>
      <c r="C79" s="41" t="s">
        <v>321</v>
      </c>
      <c r="D79" s="41" t="s">
        <v>94</v>
      </c>
      <c r="E79" s="23">
        <v>902175</v>
      </c>
      <c r="F79" s="22">
        <v>32101</v>
      </c>
      <c r="G79" s="23">
        <f t="shared" si="16"/>
        <v>28.104264664652192</v>
      </c>
      <c r="H79" s="22">
        <v>902175</v>
      </c>
      <c r="I79" s="22">
        <v>901229.85</v>
      </c>
      <c r="J79" s="22">
        <v>906049.64</v>
      </c>
      <c r="K79" s="22">
        <v>35213</v>
      </c>
      <c r="L79" s="23">
        <f t="shared" si="17"/>
        <v>25.730543833243406</v>
      </c>
      <c r="M79" s="22">
        <v>3874.640000000014</v>
      </c>
      <c r="N79" s="22"/>
      <c r="O79" s="22">
        <f t="shared" si="21"/>
        <v>3874.640000000014</v>
      </c>
      <c r="P79" s="22">
        <v>19280</v>
      </c>
    </row>
    <row r="80" spans="1:16" s="24" customFormat="1" ht="12" x14ac:dyDescent="0.2">
      <c r="A80" s="17" t="s">
        <v>322</v>
      </c>
      <c r="B80" s="41" t="s">
        <v>12</v>
      </c>
      <c r="C80" s="41" t="s">
        <v>323</v>
      </c>
      <c r="D80" s="41" t="s">
        <v>102</v>
      </c>
      <c r="E80" s="23">
        <v>441046</v>
      </c>
      <c r="F80" s="22">
        <v>16152</v>
      </c>
      <c r="G80" s="23">
        <f t="shared" si="16"/>
        <v>27.305968301139178</v>
      </c>
      <c r="H80" s="22">
        <v>441046</v>
      </c>
      <c r="I80" s="22">
        <v>439429.46</v>
      </c>
      <c r="J80" s="22">
        <v>440968.43999999994</v>
      </c>
      <c r="K80" s="22">
        <v>19244</v>
      </c>
      <c r="L80" s="23">
        <f t="shared" si="17"/>
        <v>22.914593639575969</v>
      </c>
      <c r="M80" s="22"/>
      <c r="N80" s="22">
        <v>-77.560000000055879</v>
      </c>
      <c r="O80" s="22">
        <f t="shared" si="21"/>
        <v>-77.560000000055879</v>
      </c>
      <c r="P80" s="22">
        <v>28724</v>
      </c>
    </row>
    <row r="81" spans="1:16" s="24" customFormat="1" ht="12" x14ac:dyDescent="0.2">
      <c r="A81" s="17" t="s">
        <v>324</v>
      </c>
      <c r="B81" s="41" t="s">
        <v>12</v>
      </c>
      <c r="C81" s="41" t="s">
        <v>325</v>
      </c>
      <c r="D81" s="41" t="s">
        <v>112</v>
      </c>
      <c r="E81" s="23">
        <v>6495311</v>
      </c>
      <c r="F81" s="22">
        <v>189446</v>
      </c>
      <c r="G81" s="23">
        <f t="shared" si="16"/>
        <v>34.285817594459637</v>
      </c>
      <c r="H81" s="22">
        <v>6495311</v>
      </c>
      <c r="I81" s="22">
        <v>6514308.2999999989</v>
      </c>
      <c r="J81" s="22">
        <v>6525642.5399999991</v>
      </c>
      <c r="K81" s="22">
        <v>185491</v>
      </c>
      <c r="L81" s="23">
        <f t="shared" si="17"/>
        <v>35.180372848278346</v>
      </c>
      <c r="M81" s="22">
        <v>30331.539999999106</v>
      </c>
      <c r="N81" s="22"/>
      <c r="O81" s="22">
        <f t="shared" si="21"/>
        <v>30331.539999999106</v>
      </c>
      <c r="P81" s="22">
        <v>292895</v>
      </c>
    </row>
    <row r="82" spans="1:16" s="24" customFormat="1" ht="12" x14ac:dyDescent="0.2">
      <c r="A82" s="17" t="s">
        <v>326</v>
      </c>
      <c r="B82" s="41" t="s">
        <v>12</v>
      </c>
      <c r="C82" s="41" t="s">
        <v>327</v>
      </c>
      <c r="D82" s="41" t="s">
        <v>90</v>
      </c>
      <c r="E82" s="23">
        <v>17354019</v>
      </c>
      <c r="F82" s="22">
        <v>328483</v>
      </c>
      <c r="G82" s="23">
        <f t="shared" si="16"/>
        <v>52.830797940837122</v>
      </c>
      <c r="H82" s="22">
        <v>17354019</v>
      </c>
      <c r="I82" s="22">
        <v>17718339.04999999</v>
      </c>
      <c r="J82" s="22">
        <v>17850000.419999991</v>
      </c>
      <c r="K82" s="22">
        <v>329826</v>
      </c>
      <c r="L82" s="23">
        <f t="shared" si="17"/>
        <v>54.11944607156498</v>
      </c>
      <c r="M82" s="22">
        <v>495981.41999999061</v>
      </c>
      <c r="N82" s="22"/>
      <c r="O82" s="22">
        <f t="shared" si="21"/>
        <v>495981.41999999061</v>
      </c>
      <c r="P82" s="22">
        <v>449290</v>
      </c>
    </row>
    <row r="83" spans="1:16" s="24" customFormat="1" ht="12" x14ac:dyDescent="0.2">
      <c r="A83" s="17" t="s">
        <v>328</v>
      </c>
      <c r="B83" s="41" t="s">
        <v>12</v>
      </c>
      <c r="C83" s="41" t="s">
        <v>329</v>
      </c>
      <c r="D83" s="41" t="s">
        <v>111</v>
      </c>
      <c r="E83" s="23">
        <v>1568128</v>
      </c>
      <c r="F83" s="22">
        <v>54422</v>
      </c>
      <c r="G83" s="23">
        <f t="shared" si="16"/>
        <v>28.814229539524458</v>
      </c>
      <c r="H83" s="22">
        <v>1568128</v>
      </c>
      <c r="I83" s="22">
        <v>1441198.1399999997</v>
      </c>
      <c r="J83" s="22">
        <v>1441295.5399999996</v>
      </c>
      <c r="K83" s="22">
        <v>57748</v>
      </c>
      <c r="L83" s="23">
        <f t="shared" si="17"/>
        <v>24.958362887026382</v>
      </c>
      <c r="M83" s="22"/>
      <c r="N83" s="22">
        <v>-126832.46000000043</v>
      </c>
      <c r="O83" s="22">
        <f t="shared" si="21"/>
        <v>-126832.46000000043</v>
      </c>
      <c r="P83" s="22">
        <v>81924</v>
      </c>
    </row>
    <row r="84" spans="1:16" s="24" customFormat="1" ht="12" x14ac:dyDescent="0.2">
      <c r="A84" s="17" t="s">
        <v>330</v>
      </c>
      <c r="B84" s="41" t="s">
        <v>12</v>
      </c>
      <c r="C84" s="41" t="s">
        <v>331</v>
      </c>
      <c r="D84" s="41" t="s">
        <v>91</v>
      </c>
      <c r="E84" s="23">
        <v>11146731</v>
      </c>
      <c r="F84" s="22">
        <v>207822</v>
      </c>
      <c r="G84" s="23">
        <f t="shared" si="16"/>
        <v>53.635952882755433</v>
      </c>
      <c r="H84" s="22">
        <v>11146731</v>
      </c>
      <c r="I84" s="22">
        <v>11236411.169999998</v>
      </c>
      <c r="J84" s="22">
        <v>11301803.619999997</v>
      </c>
      <c r="K84" s="22">
        <v>195225</v>
      </c>
      <c r="L84" s="23">
        <f t="shared" si="17"/>
        <v>57.891169778460736</v>
      </c>
      <c r="M84" s="22">
        <v>155072.61999999732</v>
      </c>
      <c r="N84" s="22"/>
      <c r="O84" s="22">
        <f t="shared" si="21"/>
        <v>155072.61999999732</v>
      </c>
      <c r="P84" s="22">
        <v>538016</v>
      </c>
    </row>
    <row r="85" spans="1:16" s="24" customFormat="1" ht="12" x14ac:dyDescent="0.2">
      <c r="A85" s="17" t="s">
        <v>332</v>
      </c>
      <c r="B85" s="41" t="s">
        <v>12</v>
      </c>
      <c r="C85" s="41" t="s">
        <v>333</v>
      </c>
      <c r="D85" s="41" t="s">
        <v>113</v>
      </c>
      <c r="E85" s="23">
        <v>186386</v>
      </c>
      <c r="F85" s="22">
        <v>5868</v>
      </c>
      <c r="G85" s="23">
        <f t="shared" si="16"/>
        <v>31.763122017723244</v>
      </c>
      <c r="H85" s="22">
        <v>186386</v>
      </c>
      <c r="I85" s="22">
        <v>181089.32</v>
      </c>
      <c r="J85" s="22">
        <v>181089.32</v>
      </c>
      <c r="K85" s="22">
        <v>7189</v>
      </c>
      <c r="L85" s="23">
        <f t="shared" si="17"/>
        <v>25.189778828766173</v>
      </c>
      <c r="M85" s="22"/>
      <c r="N85" s="22">
        <v>-5296.679999999993</v>
      </c>
      <c r="O85" s="22">
        <f t="shared" si="21"/>
        <v>-5296.679999999993</v>
      </c>
      <c r="P85" s="22">
        <v>26896</v>
      </c>
    </row>
    <row r="86" spans="1:16" s="24" customFormat="1" ht="12" x14ac:dyDescent="0.2">
      <c r="A86" s="17" t="s">
        <v>334</v>
      </c>
      <c r="B86" s="41" t="s">
        <v>12</v>
      </c>
      <c r="C86" s="41" t="s">
        <v>335</v>
      </c>
      <c r="D86" s="41" t="s">
        <v>101</v>
      </c>
      <c r="E86" s="23">
        <v>1159890</v>
      </c>
      <c r="F86" s="22">
        <v>31145</v>
      </c>
      <c r="G86" s="23">
        <f t="shared" si="16"/>
        <v>37.241611815700757</v>
      </c>
      <c r="H86" s="22">
        <v>1159890</v>
      </c>
      <c r="I86" s="22">
        <v>1121845.94</v>
      </c>
      <c r="J86" s="22">
        <v>1121845.94</v>
      </c>
      <c r="K86" s="22">
        <v>37154</v>
      </c>
      <c r="L86" s="23">
        <f t="shared" si="17"/>
        <v>30.194486192603755</v>
      </c>
      <c r="M86" s="22"/>
      <c r="N86" s="22">
        <v>-38044.060000000056</v>
      </c>
      <c r="O86" s="22">
        <f t="shared" si="21"/>
        <v>-38044.060000000056</v>
      </c>
      <c r="P86" s="22">
        <v>278480.8</v>
      </c>
    </row>
    <row r="87" spans="1:16" s="24" customFormat="1" ht="12" x14ac:dyDescent="0.2">
      <c r="A87" s="17" t="s">
        <v>336</v>
      </c>
      <c r="B87" s="41" t="s">
        <v>12</v>
      </c>
      <c r="C87" s="41" t="s">
        <v>337</v>
      </c>
      <c r="D87" s="41" t="s">
        <v>93</v>
      </c>
      <c r="E87" s="23">
        <v>159987</v>
      </c>
      <c r="F87" s="22">
        <v>4998</v>
      </c>
      <c r="G87" s="23">
        <f t="shared" si="16"/>
        <v>32.010204081632651</v>
      </c>
      <c r="H87" s="22">
        <v>159987</v>
      </c>
      <c r="I87" s="22">
        <v>114769.11</v>
      </c>
      <c r="J87" s="22">
        <v>114769.11</v>
      </c>
      <c r="K87" s="22">
        <v>3735</v>
      </c>
      <c r="L87" s="23">
        <f t="shared" si="17"/>
        <v>30.728008032128514</v>
      </c>
      <c r="M87" s="22"/>
      <c r="N87" s="22">
        <v>-45217.89</v>
      </c>
      <c r="O87" s="22">
        <f t="shared" si="21"/>
        <v>-45217.89</v>
      </c>
      <c r="P87" s="22">
        <v>31096.5</v>
      </c>
    </row>
    <row r="88" spans="1:16" s="24" customFormat="1" ht="12" x14ac:dyDescent="0.2">
      <c r="A88" s="17" t="s">
        <v>338</v>
      </c>
      <c r="B88" s="41" t="s">
        <v>12</v>
      </c>
      <c r="C88" s="41" t="s">
        <v>339</v>
      </c>
      <c r="D88" s="41" t="s">
        <v>100</v>
      </c>
      <c r="E88" s="23">
        <v>1243046</v>
      </c>
      <c r="F88" s="22">
        <v>40866</v>
      </c>
      <c r="G88" s="23">
        <f t="shared" si="16"/>
        <v>30.417608770126755</v>
      </c>
      <c r="H88" s="22">
        <v>1243046</v>
      </c>
      <c r="I88" s="22">
        <v>1146442.5299999998</v>
      </c>
      <c r="J88" s="22">
        <v>1149715.5499999998</v>
      </c>
      <c r="K88" s="22">
        <v>39060</v>
      </c>
      <c r="L88" s="23">
        <f t="shared" si="17"/>
        <v>29.434601894521244</v>
      </c>
      <c r="M88" s="22"/>
      <c r="N88" s="22">
        <v>-93330.450000000186</v>
      </c>
      <c r="O88" s="22">
        <f t="shared" si="21"/>
        <v>-93330.450000000186</v>
      </c>
      <c r="P88" s="22">
        <v>194809</v>
      </c>
    </row>
    <row r="89" spans="1:16" s="24" customFormat="1" ht="12" x14ac:dyDescent="0.2">
      <c r="A89" s="17" t="s">
        <v>340</v>
      </c>
      <c r="B89" s="41" t="s">
        <v>12</v>
      </c>
      <c r="C89" s="41" t="s">
        <v>341</v>
      </c>
      <c r="D89" s="41" t="s">
        <v>96</v>
      </c>
      <c r="E89" s="23">
        <v>714203</v>
      </c>
      <c r="F89" s="22">
        <v>21369</v>
      </c>
      <c r="G89" s="23">
        <f t="shared" si="16"/>
        <v>33.422387570780103</v>
      </c>
      <c r="H89" s="22">
        <v>714203</v>
      </c>
      <c r="I89" s="22">
        <v>660338.9</v>
      </c>
      <c r="J89" s="22">
        <v>660338.9</v>
      </c>
      <c r="K89" s="22">
        <v>23646</v>
      </c>
      <c r="L89" s="23">
        <f t="shared" si="17"/>
        <v>27.926029772477374</v>
      </c>
      <c r="M89" s="22"/>
      <c r="N89" s="22">
        <v>-53864.099999999977</v>
      </c>
      <c r="O89" s="22">
        <f t="shared" si="21"/>
        <v>-53864.099999999977</v>
      </c>
      <c r="P89" s="22">
        <v>27684</v>
      </c>
    </row>
    <row r="90" spans="1:16" s="24" customFormat="1" ht="12" x14ac:dyDescent="0.2">
      <c r="A90" s="17" t="s">
        <v>342</v>
      </c>
      <c r="B90" s="41" t="s">
        <v>12</v>
      </c>
      <c r="C90" s="41" t="s">
        <v>343</v>
      </c>
      <c r="D90" s="41" t="s">
        <v>152</v>
      </c>
      <c r="E90" s="23">
        <v>2840978</v>
      </c>
      <c r="F90" s="22">
        <v>114533</v>
      </c>
      <c r="G90" s="23">
        <f t="shared" si="16"/>
        <v>24.804885928073134</v>
      </c>
      <c r="H90" s="22">
        <v>2840978</v>
      </c>
      <c r="I90" s="22">
        <v>2791605.1200000006</v>
      </c>
      <c r="J90" s="22">
        <v>2804417.9000000004</v>
      </c>
      <c r="K90" s="22">
        <v>113760</v>
      </c>
      <c r="L90" s="23">
        <f t="shared" si="17"/>
        <v>24.652056082981719</v>
      </c>
      <c r="M90" s="22"/>
      <c r="N90" s="22">
        <v>-36560.099999999627</v>
      </c>
      <c r="O90" s="22">
        <f t="shared" si="21"/>
        <v>-36560.099999999627</v>
      </c>
      <c r="P90" s="22">
        <v>216285</v>
      </c>
    </row>
    <row r="91" spans="1:16" s="24" customFormat="1" ht="12" x14ac:dyDescent="0.2">
      <c r="A91" s="17" t="s">
        <v>344</v>
      </c>
      <c r="B91" s="41" t="s">
        <v>12</v>
      </c>
      <c r="C91" s="41" t="s">
        <v>345</v>
      </c>
      <c r="D91" s="41" t="s">
        <v>109</v>
      </c>
      <c r="E91" s="23">
        <v>3413839</v>
      </c>
      <c r="F91" s="22">
        <v>74317</v>
      </c>
      <c r="G91" s="23">
        <f t="shared" si="16"/>
        <v>45.936178801620088</v>
      </c>
      <c r="H91" s="22">
        <v>3413839</v>
      </c>
      <c r="I91" s="22">
        <v>3408654.6999999997</v>
      </c>
      <c r="J91" s="22">
        <v>3418868.3899999997</v>
      </c>
      <c r="K91" s="22">
        <v>69259</v>
      </c>
      <c r="L91" s="23">
        <f t="shared" si="17"/>
        <v>49.363525173623643</v>
      </c>
      <c r="M91" s="22">
        <v>5029.3899999996647</v>
      </c>
      <c r="N91" s="22"/>
      <c r="O91" s="22">
        <f t="shared" si="21"/>
        <v>5029.3899999996647</v>
      </c>
      <c r="P91" s="22">
        <v>86574</v>
      </c>
    </row>
    <row r="92" spans="1:16" s="24" customFormat="1" ht="24" x14ac:dyDescent="0.2">
      <c r="A92" s="17" t="s">
        <v>346</v>
      </c>
      <c r="B92" s="41" t="s">
        <v>12</v>
      </c>
      <c r="C92" s="56" t="s">
        <v>47</v>
      </c>
      <c r="D92" s="41" t="s">
        <v>134</v>
      </c>
      <c r="E92" s="23">
        <v>32138</v>
      </c>
      <c r="F92" s="22">
        <v>32138</v>
      </c>
      <c r="G92" s="23">
        <f t="shared" si="16"/>
        <v>1</v>
      </c>
      <c r="H92" s="22">
        <v>32138</v>
      </c>
      <c r="I92" s="22">
        <v>32138</v>
      </c>
      <c r="J92" s="22">
        <v>32138</v>
      </c>
      <c r="K92" s="22">
        <v>32138</v>
      </c>
      <c r="L92" s="23">
        <f t="shared" si="17"/>
        <v>1</v>
      </c>
      <c r="M92" s="22">
        <v>0</v>
      </c>
      <c r="N92" s="22">
        <v>0</v>
      </c>
      <c r="O92" s="22">
        <f t="shared" si="21"/>
        <v>0</v>
      </c>
      <c r="P92" s="22"/>
    </row>
    <row r="93" spans="1:16" s="24" customFormat="1" x14ac:dyDescent="0.2">
      <c r="A93" s="31">
        <v>5</v>
      </c>
      <c r="B93" s="53" t="s">
        <v>13</v>
      </c>
      <c r="C93" s="54"/>
      <c r="D93" s="32" t="s">
        <v>48</v>
      </c>
      <c r="E93" s="45">
        <f>SUM(E94:E105)</f>
        <v>23029142.949999999</v>
      </c>
      <c r="F93" s="33">
        <f t="shared" ref="F93:P93" si="22">SUM(F94:F105)</f>
        <v>1611942</v>
      </c>
      <c r="G93" s="33"/>
      <c r="H93" s="33">
        <f>SUM(H94:H105)</f>
        <v>23029142.949999999</v>
      </c>
      <c r="I93" s="33">
        <f>SUM(I94:I105)</f>
        <v>22799117.109999996</v>
      </c>
      <c r="J93" s="33">
        <f>SUM(J94:J105)</f>
        <v>22839399.809999995</v>
      </c>
      <c r="K93" s="33">
        <f t="shared" si="22"/>
        <v>1600879</v>
      </c>
      <c r="L93" s="33"/>
      <c r="M93" s="33">
        <f t="shared" si="22"/>
        <v>110914.62000000004</v>
      </c>
      <c r="N93" s="33">
        <f t="shared" si="22"/>
        <v>-300657.76000000164</v>
      </c>
      <c r="O93" s="33">
        <f t="shared" si="22"/>
        <v>-189743.14000000161</v>
      </c>
      <c r="P93" s="33">
        <f t="shared" si="22"/>
        <v>263911.7</v>
      </c>
    </row>
    <row r="94" spans="1:16" s="24" customFormat="1" ht="15.75" customHeight="1" x14ac:dyDescent="0.2">
      <c r="A94" s="17" t="s">
        <v>347</v>
      </c>
      <c r="B94" s="21" t="s">
        <v>13</v>
      </c>
      <c r="C94" s="26" t="s">
        <v>16</v>
      </c>
      <c r="D94" s="26" t="s">
        <v>116</v>
      </c>
      <c r="E94" s="30">
        <v>166148</v>
      </c>
      <c r="F94" s="27">
        <v>1772</v>
      </c>
      <c r="G94" s="23">
        <f t="shared" si="16"/>
        <v>93.762979683972915</v>
      </c>
      <c r="H94" s="27">
        <v>166148</v>
      </c>
      <c r="I94" s="27">
        <v>186877.83000000002</v>
      </c>
      <c r="J94" s="27">
        <v>186877.83</v>
      </c>
      <c r="K94" s="27">
        <v>2552</v>
      </c>
      <c r="L94" s="23">
        <f t="shared" si="17"/>
        <v>73.227989811912224</v>
      </c>
      <c r="M94" s="27">
        <v>20729.829999999987</v>
      </c>
      <c r="N94" s="27"/>
      <c r="O94" s="22">
        <f t="shared" si="21"/>
        <v>20729.829999999987</v>
      </c>
      <c r="P94" s="27">
        <v>4452</v>
      </c>
    </row>
    <row r="95" spans="1:16" s="24" customFormat="1" ht="24" x14ac:dyDescent="0.2">
      <c r="A95" s="17" t="s">
        <v>348</v>
      </c>
      <c r="B95" s="21" t="s">
        <v>13</v>
      </c>
      <c r="C95" s="26" t="s">
        <v>17</v>
      </c>
      <c r="D95" s="26" t="s">
        <v>117</v>
      </c>
      <c r="E95" s="30">
        <v>369350</v>
      </c>
      <c r="F95" s="27">
        <v>4587</v>
      </c>
      <c r="G95" s="23">
        <f t="shared" si="16"/>
        <v>80.521037715282318</v>
      </c>
      <c r="H95" s="27">
        <v>369350</v>
      </c>
      <c r="I95" s="27">
        <v>402269.02</v>
      </c>
      <c r="J95" s="39">
        <v>402269.02</v>
      </c>
      <c r="K95" s="27">
        <v>5288</v>
      </c>
      <c r="L95" s="23">
        <f t="shared" si="17"/>
        <v>76.072053706505301</v>
      </c>
      <c r="M95" s="27">
        <v>32919.020000000019</v>
      </c>
      <c r="N95" s="27"/>
      <c r="O95" s="22">
        <f t="shared" si="21"/>
        <v>32919.020000000019</v>
      </c>
      <c r="P95" s="27">
        <v>14071</v>
      </c>
    </row>
    <row r="96" spans="1:16" s="24" customFormat="1" ht="24" x14ac:dyDescent="0.2">
      <c r="A96" s="17" t="s">
        <v>349</v>
      </c>
      <c r="B96" s="21" t="s">
        <v>13</v>
      </c>
      <c r="C96" s="26" t="s">
        <v>18</v>
      </c>
      <c r="D96" s="26" t="s">
        <v>118</v>
      </c>
      <c r="E96" s="30">
        <v>132266</v>
      </c>
      <c r="F96" s="27">
        <v>3244</v>
      </c>
      <c r="G96" s="23">
        <f t="shared" si="16"/>
        <v>40.772503082614058</v>
      </c>
      <c r="H96" s="27">
        <v>132266</v>
      </c>
      <c r="I96" s="27">
        <v>88471.5</v>
      </c>
      <c r="J96" s="27">
        <v>88471.5</v>
      </c>
      <c r="K96" s="27">
        <v>3964</v>
      </c>
      <c r="L96" s="23">
        <f t="shared" si="17"/>
        <v>22.318743693239153</v>
      </c>
      <c r="M96" s="27"/>
      <c r="N96" s="27">
        <v>-43794.5</v>
      </c>
      <c r="O96" s="22">
        <f t="shared" si="21"/>
        <v>-43794.5</v>
      </c>
      <c r="P96" s="27">
        <v>8160</v>
      </c>
    </row>
    <row r="97" spans="1:16" s="24" customFormat="1" ht="24" x14ac:dyDescent="0.2">
      <c r="A97" s="17" t="s">
        <v>350</v>
      </c>
      <c r="B97" s="21" t="s">
        <v>13</v>
      </c>
      <c r="C97" s="26" t="s">
        <v>19</v>
      </c>
      <c r="D97" s="26" t="s">
        <v>119</v>
      </c>
      <c r="E97" s="30">
        <v>554947.94999999995</v>
      </c>
      <c r="F97" s="27">
        <v>1531</v>
      </c>
      <c r="G97" s="23">
        <f t="shared" si="16"/>
        <v>362.47416721097318</v>
      </c>
      <c r="H97" s="27">
        <v>554947.94999999995</v>
      </c>
      <c r="I97" s="27">
        <v>530919.49</v>
      </c>
      <c r="J97" s="27">
        <v>532059.55000000005</v>
      </c>
      <c r="K97" s="27">
        <v>1474</v>
      </c>
      <c r="L97" s="23">
        <f t="shared" si="17"/>
        <v>360.96305970149257</v>
      </c>
      <c r="M97" s="27"/>
      <c r="N97" s="27">
        <v>-22888.399999999907</v>
      </c>
      <c r="O97" s="22">
        <f t="shared" si="21"/>
        <v>-22888.399999999907</v>
      </c>
      <c r="P97" s="27">
        <v>7688</v>
      </c>
    </row>
    <row r="98" spans="1:16" s="24" customFormat="1" ht="12" x14ac:dyDescent="0.2">
      <c r="A98" s="17" t="s">
        <v>351</v>
      </c>
      <c r="B98" s="21" t="s">
        <v>13</v>
      </c>
      <c r="C98" s="26" t="s">
        <v>20</v>
      </c>
      <c r="D98" s="26" t="s">
        <v>120</v>
      </c>
      <c r="E98" s="30">
        <v>1434006</v>
      </c>
      <c r="F98" s="27">
        <v>15702</v>
      </c>
      <c r="G98" s="23">
        <f t="shared" si="16"/>
        <v>91.326327856324042</v>
      </c>
      <c r="H98" s="27">
        <v>1434006</v>
      </c>
      <c r="I98" s="27">
        <v>1426481.49</v>
      </c>
      <c r="J98" s="27">
        <v>1426481.49</v>
      </c>
      <c r="K98" s="27">
        <v>16205</v>
      </c>
      <c r="L98" s="23">
        <f t="shared" si="17"/>
        <v>88.027244060475155</v>
      </c>
      <c r="M98" s="27"/>
      <c r="N98" s="27">
        <v>-7524.5100000000093</v>
      </c>
      <c r="O98" s="22">
        <f t="shared" si="21"/>
        <v>-7524.5100000000093</v>
      </c>
      <c r="P98" s="27">
        <v>23988</v>
      </c>
    </row>
    <row r="99" spans="1:16" s="24" customFormat="1" ht="12" x14ac:dyDescent="0.2">
      <c r="A99" s="17" t="s">
        <v>352</v>
      </c>
      <c r="B99" s="21" t="s">
        <v>13</v>
      </c>
      <c r="C99" s="26" t="s">
        <v>22</v>
      </c>
      <c r="D99" s="26" t="s">
        <v>122</v>
      </c>
      <c r="E99" s="30">
        <v>233570</v>
      </c>
      <c r="F99" s="27">
        <v>227748</v>
      </c>
      <c r="G99" s="23">
        <f t="shared" si="16"/>
        <v>1.0255633419393364</v>
      </c>
      <c r="H99" s="27">
        <v>233570</v>
      </c>
      <c r="I99" s="27">
        <v>226871.91999999998</v>
      </c>
      <c r="J99" s="27">
        <v>226871.91999999998</v>
      </c>
      <c r="K99" s="27">
        <v>220264</v>
      </c>
      <c r="L99" s="23">
        <f t="shared" si="17"/>
        <v>1.03</v>
      </c>
      <c r="M99" s="27"/>
      <c r="N99" s="27">
        <v>-6698.0800000000163</v>
      </c>
      <c r="O99" s="22">
        <f t="shared" si="21"/>
        <v>-6698.0800000000163</v>
      </c>
      <c r="P99" s="47"/>
    </row>
    <row r="100" spans="1:16" s="24" customFormat="1" ht="12" x14ac:dyDescent="0.2">
      <c r="A100" s="17" t="s">
        <v>353</v>
      </c>
      <c r="B100" s="21" t="s">
        <v>13</v>
      </c>
      <c r="C100" s="26" t="s">
        <v>23</v>
      </c>
      <c r="D100" s="26" t="s">
        <v>123</v>
      </c>
      <c r="E100" s="30">
        <v>377789</v>
      </c>
      <c r="F100" s="27">
        <v>2664</v>
      </c>
      <c r="G100" s="23">
        <f t="shared" si="16"/>
        <v>141.81268768768768</v>
      </c>
      <c r="H100" s="27">
        <v>377789</v>
      </c>
      <c r="I100" s="27">
        <v>315710.96000000002</v>
      </c>
      <c r="J100" s="27">
        <v>316585.74000000005</v>
      </c>
      <c r="K100" s="27">
        <v>2547</v>
      </c>
      <c r="L100" s="23">
        <f t="shared" si="17"/>
        <v>124.29750294464077</v>
      </c>
      <c r="M100" s="27"/>
      <c r="N100" s="27">
        <v>-61203.259999999951</v>
      </c>
      <c r="O100" s="22">
        <f t="shared" si="21"/>
        <v>-61203.259999999951</v>
      </c>
      <c r="P100" s="27">
        <v>5964</v>
      </c>
    </row>
    <row r="101" spans="1:16" s="24" customFormat="1" ht="14.25" customHeight="1" x14ac:dyDescent="0.2">
      <c r="A101" s="17" t="s">
        <v>354</v>
      </c>
      <c r="B101" s="21" t="s">
        <v>13</v>
      </c>
      <c r="C101" s="26" t="s">
        <v>24</v>
      </c>
      <c r="D101" s="26" t="s">
        <v>124</v>
      </c>
      <c r="E101" s="30">
        <v>536533</v>
      </c>
      <c r="F101" s="27">
        <v>3305</v>
      </c>
      <c r="G101" s="23">
        <f t="shared" si="16"/>
        <v>162.33978819969744</v>
      </c>
      <c r="H101" s="27">
        <v>536533</v>
      </c>
      <c r="I101" s="27">
        <v>593538.91</v>
      </c>
      <c r="J101" s="27">
        <v>593538.91</v>
      </c>
      <c r="K101" s="27">
        <v>3746</v>
      </c>
      <c r="L101" s="23">
        <f t="shared" si="17"/>
        <v>158.44605178857449</v>
      </c>
      <c r="M101" s="27">
        <v>57005.910000000033</v>
      </c>
      <c r="N101" s="27"/>
      <c r="O101" s="22">
        <f t="shared" si="21"/>
        <v>57005.910000000033</v>
      </c>
      <c r="P101" s="47"/>
    </row>
    <row r="102" spans="1:16" s="24" customFormat="1" ht="12" x14ac:dyDescent="0.2">
      <c r="A102" s="17" t="s">
        <v>355</v>
      </c>
      <c r="B102" s="21" t="s">
        <v>13</v>
      </c>
      <c r="C102" s="26" t="s">
        <v>25</v>
      </c>
      <c r="D102" s="26" t="s">
        <v>125</v>
      </c>
      <c r="E102" s="30">
        <v>747752</v>
      </c>
      <c r="F102" s="27">
        <v>19839</v>
      </c>
      <c r="G102" s="23">
        <f t="shared" si="16"/>
        <v>37.691012651847373</v>
      </c>
      <c r="H102" s="27">
        <v>747752</v>
      </c>
      <c r="I102" s="27">
        <v>710642.65999999992</v>
      </c>
      <c r="J102" s="27">
        <v>710642.66</v>
      </c>
      <c r="K102" s="27">
        <v>20232</v>
      </c>
      <c r="L102" s="23">
        <f t="shared" si="17"/>
        <v>35.124686635033612</v>
      </c>
      <c r="M102" s="27"/>
      <c r="N102" s="27">
        <v>-37109.339999999967</v>
      </c>
      <c r="O102" s="22">
        <f t="shared" si="21"/>
        <v>-37109.339999999967</v>
      </c>
      <c r="P102" s="27">
        <v>76228</v>
      </c>
    </row>
    <row r="103" spans="1:16" s="24" customFormat="1" ht="16.5" customHeight="1" x14ac:dyDescent="0.2">
      <c r="A103" s="17" t="s">
        <v>356</v>
      </c>
      <c r="B103" s="21" t="s">
        <v>13</v>
      </c>
      <c r="C103" s="26" t="s">
        <v>14</v>
      </c>
      <c r="D103" s="26" t="s">
        <v>114</v>
      </c>
      <c r="E103" s="30">
        <v>9018970</v>
      </c>
      <c r="F103" s="27">
        <v>712558</v>
      </c>
      <c r="G103" s="23">
        <f t="shared" si="16"/>
        <v>12.65717317046472</v>
      </c>
      <c r="H103" s="27">
        <v>9018970</v>
      </c>
      <c r="I103" s="27">
        <v>8945742.1499999966</v>
      </c>
      <c r="J103" s="27">
        <v>8955342.3099999968</v>
      </c>
      <c r="K103" s="27">
        <v>707947</v>
      </c>
      <c r="L103" s="23">
        <f t="shared" si="17"/>
        <v>12.649735516924284</v>
      </c>
      <c r="M103" s="27"/>
      <c r="N103" s="27">
        <v>-63627.690000003204</v>
      </c>
      <c r="O103" s="22">
        <f t="shared" si="21"/>
        <v>-63627.690000003204</v>
      </c>
      <c r="P103" s="27">
        <v>99235</v>
      </c>
    </row>
    <row r="104" spans="1:16" s="24" customFormat="1" ht="24" x14ac:dyDescent="0.2">
      <c r="A104" s="17" t="s">
        <v>357</v>
      </c>
      <c r="B104" s="21" t="s">
        <v>13</v>
      </c>
      <c r="C104" s="26" t="s">
        <v>15</v>
      </c>
      <c r="D104" s="26" t="s">
        <v>115</v>
      </c>
      <c r="E104" s="30">
        <v>9454381</v>
      </c>
      <c r="F104" s="27">
        <v>618893</v>
      </c>
      <c r="G104" s="23">
        <f t="shared" si="16"/>
        <v>15.276277159379731</v>
      </c>
      <c r="H104" s="27">
        <v>9454381</v>
      </c>
      <c r="I104" s="27">
        <v>9367901.3200000003</v>
      </c>
      <c r="J104" s="27">
        <v>9396569.0200000014</v>
      </c>
      <c r="K104" s="27">
        <v>616548</v>
      </c>
      <c r="L104" s="23">
        <f t="shared" si="17"/>
        <v>15.240612279984692</v>
      </c>
      <c r="M104" s="27"/>
      <c r="N104" s="27">
        <v>-57811.979999998584</v>
      </c>
      <c r="O104" s="22">
        <f t="shared" si="21"/>
        <v>-57811.979999998584</v>
      </c>
      <c r="P104" s="27">
        <v>23873.7</v>
      </c>
    </row>
    <row r="105" spans="1:16" s="24" customFormat="1" ht="12" x14ac:dyDescent="0.2">
      <c r="A105" s="17" t="s">
        <v>358</v>
      </c>
      <c r="B105" s="21" t="s">
        <v>13</v>
      </c>
      <c r="C105" s="26" t="s">
        <v>30</v>
      </c>
      <c r="D105" s="26" t="s">
        <v>128</v>
      </c>
      <c r="E105" s="30">
        <v>3430</v>
      </c>
      <c r="F105" s="27">
        <v>99</v>
      </c>
      <c r="G105" s="23">
        <f t="shared" si="16"/>
        <v>34.646464646464644</v>
      </c>
      <c r="H105" s="27">
        <v>3430</v>
      </c>
      <c r="I105" s="27">
        <v>3689.86</v>
      </c>
      <c r="J105" s="27">
        <v>3689.86</v>
      </c>
      <c r="K105" s="27">
        <v>112</v>
      </c>
      <c r="L105" s="23">
        <f t="shared" si="17"/>
        <v>32.945178571428571</v>
      </c>
      <c r="M105" s="27">
        <v>259.86000000000013</v>
      </c>
      <c r="N105" s="27"/>
      <c r="O105" s="22">
        <f t="shared" si="21"/>
        <v>259.86000000000013</v>
      </c>
      <c r="P105" s="27">
        <v>252</v>
      </c>
    </row>
    <row r="106" spans="1:16" s="34" customFormat="1" ht="27" customHeight="1" x14ac:dyDescent="0.2">
      <c r="A106" s="31">
        <v>6</v>
      </c>
      <c r="B106" s="51" t="s">
        <v>359</v>
      </c>
      <c r="C106" s="51"/>
      <c r="D106" s="13" t="s">
        <v>48</v>
      </c>
      <c r="E106" s="45">
        <f>SUM(E107:E144)</f>
        <v>0</v>
      </c>
      <c r="F106" s="33">
        <f>SUM(F107:F144)</f>
        <v>0</v>
      </c>
      <c r="G106" s="33"/>
      <c r="H106" s="33">
        <f>SUM(H107:H144)</f>
        <v>0</v>
      </c>
      <c r="I106" s="45">
        <f>SUM(I107:I145)</f>
        <v>41857393.820000015</v>
      </c>
      <c r="J106" s="33">
        <f>SUM(J107:J145)</f>
        <v>41857393.820000015</v>
      </c>
      <c r="K106" s="33">
        <f>SUM(K107:K144)</f>
        <v>333982</v>
      </c>
      <c r="L106" s="33"/>
      <c r="M106" s="33">
        <f>SUM(M107:M144)</f>
        <v>0</v>
      </c>
      <c r="N106" s="33">
        <f>SUM(N107:N144)</f>
        <v>0</v>
      </c>
      <c r="O106" s="33">
        <f>SUM(O107:O144)</f>
        <v>0</v>
      </c>
      <c r="P106" s="33">
        <f>SUM(P107:P144)</f>
        <v>866460.85</v>
      </c>
    </row>
    <row r="107" spans="1:16" s="24" customFormat="1" ht="37.5" customHeight="1" x14ac:dyDescent="0.2">
      <c r="A107" s="17" t="s">
        <v>360</v>
      </c>
      <c r="B107" s="48" t="s">
        <v>359</v>
      </c>
      <c r="C107" s="21" t="s">
        <v>26</v>
      </c>
      <c r="D107" s="21" t="s">
        <v>126</v>
      </c>
      <c r="E107" s="30"/>
      <c r="F107" s="27"/>
      <c r="G107" s="30"/>
      <c r="H107" s="27"/>
      <c r="I107" s="30">
        <v>827660.78</v>
      </c>
      <c r="J107" s="30">
        <f t="shared" ref="J107:J122" si="23">I107</f>
        <v>827660.78</v>
      </c>
      <c r="K107" s="27">
        <v>27056</v>
      </c>
      <c r="L107" s="30">
        <f t="shared" si="17"/>
        <v>30.590655677114135</v>
      </c>
      <c r="M107" s="27"/>
      <c r="N107" s="27"/>
      <c r="O107" s="22"/>
      <c r="P107" s="27">
        <v>10701</v>
      </c>
    </row>
    <row r="108" spans="1:16" s="24" customFormat="1" ht="37.5" customHeight="1" x14ac:dyDescent="0.2">
      <c r="A108" s="17" t="s">
        <v>361</v>
      </c>
      <c r="B108" s="48" t="s">
        <v>359</v>
      </c>
      <c r="C108" s="26" t="s">
        <v>21</v>
      </c>
      <c r="D108" s="26" t="s">
        <v>121</v>
      </c>
      <c r="E108" s="30"/>
      <c r="F108" s="27"/>
      <c r="G108" s="30"/>
      <c r="H108" s="27"/>
      <c r="I108" s="30">
        <v>2672265.06</v>
      </c>
      <c r="J108" s="30">
        <f t="shared" si="23"/>
        <v>2672265.06</v>
      </c>
      <c r="K108" s="27">
        <v>1292</v>
      </c>
      <c r="L108" s="30">
        <f t="shared" si="17"/>
        <v>2068.3166099071209</v>
      </c>
      <c r="M108" s="27"/>
      <c r="N108" s="27"/>
      <c r="O108" s="27"/>
      <c r="P108" s="27">
        <v>29</v>
      </c>
    </row>
    <row r="109" spans="1:16" s="24" customFormat="1" ht="37.5" customHeight="1" x14ac:dyDescent="0.2">
      <c r="A109" s="17" t="s">
        <v>362</v>
      </c>
      <c r="B109" s="48" t="s">
        <v>359</v>
      </c>
      <c r="C109" s="26" t="s">
        <v>41</v>
      </c>
      <c r="D109" s="26" t="s">
        <v>132</v>
      </c>
      <c r="E109" s="30"/>
      <c r="F109" s="27"/>
      <c r="G109" s="30"/>
      <c r="H109" s="27"/>
      <c r="I109" s="30">
        <v>24983.31</v>
      </c>
      <c r="J109" s="30">
        <f t="shared" si="23"/>
        <v>24983.31</v>
      </c>
      <c r="K109" s="27">
        <v>1375</v>
      </c>
      <c r="L109" s="30">
        <f t="shared" si="17"/>
        <v>18.16968</v>
      </c>
      <c r="M109" s="27"/>
      <c r="N109" s="27"/>
      <c r="O109" s="27"/>
      <c r="P109" s="27">
        <v>600</v>
      </c>
    </row>
    <row r="110" spans="1:16" s="24" customFormat="1" ht="37.5" customHeight="1" x14ac:dyDescent="0.2">
      <c r="A110" s="17" t="s">
        <v>363</v>
      </c>
      <c r="B110" s="48" t="s">
        <v>359</v>
      </c>
      <c r="C110" s="26" t="s">
        <v>42</v>
      </c>
      <c r="D110" s="26" t="s">
        <v>133</v>
      </c>
      <c r="E110" s="30"/>
      <c r="F110" s="27"/>
      <c r="G110" s="30"/>
      <c r="H110" s="27"/>
      <c r="I110" s="30">
        <v>78709.83</v>
      </c>
      <c r="J110" s="30">
        <f t="shared" si="23"/>
        <v>78709.83</v>
      </c>
      <c r="K110" s="27">
        <v>67</v>
      </c>
      <c r="L110" s="30">
        <f t="shared" si="17"/>
        <v>1174.7735820895523</v>
      </c>
      <c r="M110" s="27"/>
      <c r="N110" s="27"/>
      <c r="O110" s="27"/>
      <c r="P110" s="27">
        <v>224</v>
      </c>
    </row>
    <row r="111" spans="1:16" s="24" customFormat="1" ht="37.5" customHeight="1" x14ac:dyDescent="0.2">
      <c r="A111" s="17" t="s">
        <v>364</v>
      </c>
      <c r="B111" s="48" t="s">
        <v>359</v>
      </c>
      <c r="C111" s="26" t="s">
        <v>40</v>
      </c>
      <c r="D111" s="26" t="s">
        <v>131</v>
      </c>
      <c r="E111" s="30"/>
      <c r="F111" s="27"/>
      <c r="G111" s="30"/>
      <c r="H111" s="27"/>
      <c r="I111" s="30">
        <v>45748.24</v>
      </c>
      <c r="J111" s="30">
        <f t="shared" si="23"/>
        <v>45748.24</v>
      </c>
      <c r="K111" s="27">
        <v>1128</v>
      </c>
      <c r="L111" s="30">
        <f t="shared" si="17"/>
        <v>40.556950354609924</v>
      </c>
      <c r="M111" s="27"/>
      <c r="N111" s="27"/>
      <c r="O111" s="27"/>
      <c r="P111" s="27">
        <v>4496</v>
      </c>
    </row>
    <row r="112" spans="1:16" s="24" customFormat="1" ht="37.5" customHeight="1" x14ac:dyDescent="0.2">
      <c r="A112" s="17" t="s">
        <v>365</v>
      </c>
      <c r="B112" s="48" t="s">
        <v>359</v>
      </c>
      <c r="C112" s="18" t="s">
        <v>29</v>
      </c>
      <c r="D112" s="26" t="s">
        <v>157</v>
      </c>
      <c r="E112" s="30"/>
      <c r="F112" s="27"/>
      <c r="G112" s="30"/>
      <c r="H112" s="27"/>
      <c r="I112" s="30">
        <v>3855635.13</v>
      </c>
      <c r="J112" s="30">
        <f t="shared" si="23"/>
        <v>3855635.13</v>
      </c>
      <c r="K112" s="27">
        <v>23313</v>
      </c>
      <c r="L112" s="30">
        <f t="shared" si="17"/>
        <v>165.38562733238965</v>
      </c>
      <c r="M112" s="27"/>
      <c r="N112" s="27"/>
      <c r="O112" s="27"/>
      <c r="P112" s="27">
        <v>24500</v>
      </c>
    </row>
    <row r="113" spans="1:16" s="24" customFormat="1" ht="37.5" customHeight="1" x14ac:dyDescent="0.2">
      <c r="A113" s="17" t="s">
        <v>366</v>
      </c>
      <c r="B113" s="48" t="s">
        <v>359</v>
      </c>
      <c r="C113" s="26" t="s">
        <v>28</v>
      </c>
      <c r="D113" s="26" t="s">
        <v>156</v>
      </c>
      <c r="E113" s="30"/>
      <c r="F113" s="27"/>
      <c r="G113" s="30"/>
      <c r="H113" s="27"/>
      <c r="I113" s="30">
        <v>1746468.92</v>
      </c>
      <c r="J113" s="30">
        <f t="shared" si="23"/>
        <v>1746468.92</v>
      </c>
      <c r="K113" s="27">
        <v>16538</v>
      </c>
      <c r="L113" s="30">
        <f t="shared" si="17"/>
        <v>105.60339339702503</v>
      </c>
      <c r="M113" s="27"/>
      <c r="N113" s="27"/>
      <c r="O113" s="27"/>
      <c r="P113" s="27">
        <v>9691</v>
      </c>
    </row>
    <row r="114" spans="1:16" s="24" customFormat="1" ht="50.25" customHeight="1" x14ac:dyDescent="0.2">
      <c r="A114" s="17" t="s">
        <v>367</v>
      </c>
      <c r="B114" s="48" t="s">
        <v>359</v>
      </c>
      <c r="C114" s="26" t="s">
        <v>422</v>
      </c>
      <c r="D114" s="26" t="s">
        <v>423</v>
      </c>
      <c r="E114" s="30"/>
      <c r="F114" s="27"/>
      <c r="G114" s="30"/>
      <c r="H114" s="27"/>
      <c r="I114" s="30">
        <v>12550.13</v>
      </c>
      <c r="J114" s="30">
        <f t="shared" si="23"/>
        <v>12550.13</v>
      </c>
      <c r="K114" s="27"/>
      <c r="L114" s="30"/>
      <c r="M114" s="27"/>
      <c r="N114" s="27"/>
      <c r="O114" s="27"/>
      <c r="P114" s="27">
        <v>1916</v>
      </c>
    </row>
    <row r="115" spans="1:16" s="24" customFormat="1" ht="37.5" customHeight="1" x14ac:dyDescent="0.2">
      <c r="A115" s="17" t="s">
        <v>369</v>
      </c>
      <c r="B115" s="48" t="s">
        <v>359</v>
      </c>
      <c r="C115" s="26" t="s">
        <v>368</v>
      </c>
      <c r="D115" s="26" t="s">
        <v>158</v>
      </c>
      <c r="E115" s="30"/>
      <c r="F115" s="27"/>
      <c r="G115" s="30"/>
      <c r="H115" s="27"/>
      <c r="I115" s="30">
        <v>4265151.63</v>
      </c>
      <c r="J115" s="30">
        <f t="shared" si="23"/>
        <v>4265151.63</v>
      </c>
      <c r="K115" s="27">
        <v>24448</v>
      </c>
      <c r="L115" s="30">
        <f t="shared" si="17"/>
        <v>174.45810004908375</v>
      </c>
      <c r="M115" s="27"/>
      <c r="N115" s="27"/>
      <c r="O115" s="27"/>
      <c r="P115" s="27">
        <v>49631</v>
      </c>
    </row>
    <row r="116" spans="1:16" s="24" customFormat="1" ht="37.5" customHeight="1" x14ac:dyDescent="0.2">
      <c r="A116" s="29" t="s">
        <v>371</v>
      </c>
      <c r="B116" s="48" t="s">
        <v>359</v>
      </c>
      <c r="C116" s="26" t="s">
        <v>370</v>
      </c>
      <c r="D116" s="21" t="s">
        <v>155</v>
      </c>
      <c r="E116" s="30"/>
      <c r="F116" s="27"/>
      <c r="G116" s="30"/>
      <c r="H116" s="27"/>
      <c r="I116" s="30">
        <v>1444.59</v>
      </c>
      <c r="J116" s="30">
        <f t="shared" si="23"/>
        <v>1444.59</v>
      </c>
      <c r="K116" s="27">
        <v>126</v>
      </c>
      <c r="L116" s="30">
        <f t="shared" ref="L116:L136" si="24">J116/K116</f>
        <v>11.465</v>
      </c>
      <c r="M116" s="27"/>
      <c r="N116" s="27"/>
      <c r="O116" s="27"/>
      <c r="P116" s="27">
        <v>88</v>
      </c>
    </row>
    <row r="117" spans="1:16" s="24" customFormat="1" ht="37.5" customHeight="1" x14ac:dyDescent="0.2">
      <c r="A117" s="29" t="s">
        <v>372</v>
      </c>
      <c r="B117" s="48" t="s">
        <v>359</v>
      </c>
      <c r="C117" s="26" t="s">
        <v>27</v>
      </c>
      <c r="D117" s="26" t="s">
        <v>127</v>
      </c>
      <c r="E117" s="30"/>
      <c r="F117" s="27"/>
      <c r="G117" s="30"/>
      <c r="H117" s="27"/>
      <c r="I117" s="30">
        <v>20774.89</v>
      </c>
      <c r="J117" s="30">
        <f t="shared" si="23"/>
        <v>20774.89</v>
      </c>
      <c r="K117" s="27">
        <v>944</v>
      </c>
      <c r="L117" s="30">
        <f t="shared" si="24"/>
        <v>22.007298728813559</v>
      </c>
      <c r="M117" s="27"/>
      <c r="N117" s="27"/>
      <c r="O117" s="27"/>
      <c r="P117" s="27">
        <v>468</v>
      </c>
    </row>
    <row r="118" spans="1:16" s="24" customFormat="1" ht="37.5" customHeight="1" x14ac:dyDescent="0.2">
      <c r="A118" s="17" t="s">
        <v>374</v>
      </c>
      <c r="B118" s="48" t="s">
        <v>359</v>
      </c>
      <c r="C118" s="26" t="s">
        <v>27</v>
      </c>
      <c r="D118" s="26" t="s">
        <v>373</v>
      </c>
      <c r="E118" s="30"/>
      <c r="F118" s="27"/>
      <c r="G118" s="30"/>
      <c r="H118" s="27"/>
      <c r="I118" s="30">
        <v>84866</v>
      </c>
      <c r="J118" s="30">
        <f t="shared" si="23"/>
        <v>84866</v>
      </c>
      <c r="K118" s="27">
        <v>26116</v>
      </c>
      <c r="L118" s="30">
        <f t="shared" si="24"/>
        <v>3.2495788022668095</v>
      </c>
      <c r="M118" s="27"/>
      <c r="N118" s="27"/>
      <c r="O118" s="27"/>
      <c r="P118" s="27"/>
    </row>
    <row r="119" spans="1:16" s="24" customFormat="1" ht="37.5" customHeight="1" x14ac:dyDescent="0.2">
      <c r="A119" s="17" t="s">
        <v>376</v>
      </c>
      <c r="B119" s="48" t="s">
        <v>359</v>
      </c>
      <c r="C119" s="26" t="s">
        <v>375</v>
      </c>
      <c r="D119" s="26" t="s">
        <v>154</v>
      </c>
      <c r="E119" s="30"/>
      <c r="F119" s="27"/>
      <c r="G119" s="30"/>
      <c r="H119" s="27"/>
      <c r="I119" s="30">
        <v>3047173.21</v>
      </c>
      <c r="J119" s="30">
        <f t="shared" si="23"/>
        <v>3047173.21</v>
      </c>
      <c r="K119" s="27">
        <v>2201</v>
      </c>
      <c r="L119" s="30">
        <f t="shared" si="24"/>
        <v>1384.4494366197182</v>
      </c>
      <c r="M119" s="27"/>
      <c r="N119" s="27"/>
      <c r="O119" s="27"/>
      <c r="P119" s="27"/>
    </row>
    <row r="120" spans="1:16" s="24" customFormat="1" ht="37.5" customHeight="1" x14ac:dyDescent="0.2">
      <c r="A120" s="17" t="s">
        <v>377</v>
      </c>
      <c r="B120" s="48" t="s">
        <v>359</v>
      </c>
      <c r="C120" s="26" t="s">
        <v>43</v>
      </c>
      <c r="D120" s="26" t="s">
        <v>172</v>
      </c>
      <c r="E120" s="30"/>
      <c r="F120" s="27"/>
      <c r="G120" s="30"/>
      <c r="H120" s="27"/>
      <c r="I120" s="30">
        <v>897.51</v>
      </c>
      <c r="J120" s="30">
        <f t="shared" si="23"/>
        <v>897.51</v>
      </c>
      <c r="K120" s="27">
        <v>139</v>
      </c>
      <c r="L120" s="30">
        <f t="shared" si="24"/>
        <v>6.4569064748201441</v>
      </c>
      <c r="M120" s="27"/>
      <c r="N120" s="27"/>
      <c r="O120" s="27"/>
      <c r="P120" s="27">
        <v>68</v>
      </c>
    </row>
    <row r="121" spans="1:16" s="24" customFormat="1" ht="37.5" customHeight="1" x14ac:dyDescent="0.2">
      <c r="A121" s="17" t="s">
        <v>379</v>
      </c>
      <c r="B121" s="48" t="s">
        <v>359</v>
      </c>
      <c r="C121" s="26" t="s">
        <v>378</v>
      </c>
      <c r="D121" s="26" t="s">
        <v>173</v>
      </c>
      <c r="E121" s="30"/>
      <c r="F121" s="27"/>
      <c r="G121" s="30"/>
      <c r="H121" s="27"/>
      <c r="I121" s="30">
        <v>43608.05</v>
      </c>
      <c r="J121" s="30">
        <f t="shared" si="23"/>
        <v>43608.05</v>
      </c>
      <c r="K121" s="27">
        <v>5145</v>
      </c>
      <c r="L121" s="30">
        <f t="shared" si="24"/>
        <v>8.475811467444121</v>
      </c>
      <c r="M121" s="27"/>
      <c r="N121" s="27"/>
      <c r="O121" s="27"/>
      <c r="P121" s="27"/>
    </row>
    <row r="122" spans="1:16" s="24" customFormat="1" ht="37.5" customHeight="1" x14ac:dyDescent="0.2">
      <c r="A122" s="17" t="s">
        <v>380</v>
      </c>
      <c r="B122" s="48" t="s">
        <v>359</v>
      </c>
      <c r="C122" s="26" t="s">
        <v>37</v>
      </c>
      <c r="D122" s="26" t="s">
        <v>167</v>
      </c>
      <c r="E122" s="30"/>
      <c r="F122" s="27"/>
      <c r="G122" s="30"/>
      <c r="H122" s="27"/>
      <c r="I122" s="30">
        <v>2995.38</v>
      </c>
      <c r="J122" s="30">
        <f t="shared" si="23"/>
        <v>2995.38</v>
      </c>
      <c r="K122" s="27">
        <v>1760</v>
      </c>
      <c r="L122" s="30">
        <f t="shared" si="24"/>
        <v>1.7019204545454547</v>
      </c>
      <c r="M122" s="27"/>
      <c r="N122" s="27"/>
      <c r="O122" s="27"/>
      <c r="P122" s="27"/>
    </row>
    <row r="123" spans="1:16" s="24" customFormat="1" ht="37.5" customHeight="1" x14ac:dyDescent="0.2">
      <c r="A123" s="17" t="s">
        <v>382</v>
      </c>
      <c r="B123" s="48" t="s">
        <v>359</v>
      </c>
      <c r="C123" s="26" t="s">
        <v>381</v>
      </c>
      <c r="D123" s="26" t="s">
        <v>160</v>
      </c>
      <c r="E123" s="30"/>
      <c r="F123" s="27"/>
      <c r="G123" s="30"/>
      <c r="H123" s="27"/>
      <c r="I123" s="30">
        <v>651730.97</v>
      </c>
      <c r="J123" s="30">
        <v>651730.97</v>
      </c>
      <c r="K123" s="27"/>
      <c r="L123" s="30"/>
      <c r="M123" s="27"/>
      <c r="N123" s="27"/>
      <c r="O123" s="27"/>
      <c r="P123" s="27"/>
    </row>
    <row r="124" spans="1:16" s="24" customFormat="1" ht="37.5" customHeight="1" x14ac:dyDescent="0.2">
      <c r="A124" s="17" t="s">
        <v>383</v>
      </c>
      <c r="B124" s="48" t="s">
        <v>359</v>
      </c>
      <c r="C124" s="26" t="s">
        <v>36</v>
      </c>
      <c r="D124" s="26" t="s">
        <v>165</v>
      </c>
      <c r="E124" s="30"/>
      <c r="F124" s="27"/>
      <c r="G124" s="30"/>
      <c r="H124" s="27"/>
      <c r="I124" s="30">
        <v>103149.98</v>
      </c>
      <c r="J124" s="30">
        <v>103149.98</v>
      </c>
      <c r="K124" s="27"/>
      <c r="L124" s="30"/>
      <c r="M124" s="27"/>
      <c r="N124" s="27"/>
      <c r="O124" s="27"/>
      <c r="P124" s="27"/>
    </row>
    <row r="125" spans="1:16" s="24" customFormat="1" ht="37.5" customHeight="1" x14ac:dyDescent="0.2">
      <c r="A125" s="17" t="s">
        <v>385</v>
      </c>
      <c r="B125" s="48" t="s">
        <v>359</v>
      </c>
      <c r="C125" s="26" t="s">
        <v>384</v>
      </c>
      <c r="D125" s="26" t="s">
        <v>159</v>
      </c>
      <c r="E125" s="30"/>
      <c r="F125" s="27"/>
      <c r="G125" s="30"/>
      <c r="H125" s="27"/>
      <c r="I125" s="27">
        <v>85190.85</v>
      </c>
      <c r="J125" s="27">
        <f>I125</f>
        <v>85190.85</v>
      </c>
      <c r="K125" s="27"/>
      <c r="L125" s="30"/>
      <c r="M125" s="27"/>
      <c r="N125" s="27"/>
      <c r="O125" s="27"/>
      <c r="P125" s="27"/>
    </row>
    <row r="126" spans="1:16" s="24" customFormat="1" ht="37.5" customHeight="1" x14ac:dyDescent="0.2">
      <c r="A126" s="17" t="s">
        <v>386</v>
      </c>
      <c r="B126" s="48" t="s">
        <v>359</v>
      </c>
      <c r="C126" s="26" t="s">
        <v>31</v>
      </c>
      <c r="D126" s="26" t="s">
        <v>129</v>
      </c>
      <c r="E126" s="30"/>
      <c r="F126" s="27"/>
      <c r="G126" s="30"/>
      <c r="H126" s="27"/>
      <c r="I126" s="30">
        <v>639033.81999999995</v>
      </c>
      <c r="J126" s="30">
        <f>I126</f>
        <v>639033.81999999995</v>
      </c>
      <c r="K126" s="27">
        <v>23438</v>
      </c>
      <c r="L126" s="30">
        <f t="shared" si="24"/>
        <v>27.264861336291489</v>
      </c>
      <c r="M126" s="27"/>
      <c r="N126" s="27"/>
      <c r="O126" s="27"/>
      <c r="P126" s="27"/>
    </row>
    <row r="127" spans="1:16" s="24" customFormat="1" ht="37.5" customHeight="1" x14ac:dyDescent="0.2">
      <c r="A127" s="17" t="s">
        <v>387</v>
      </c>
      <c r="B127" s="48" t="s">
        <v>359</v>
      </c>
      <c r="C127" s="26" t="s">
        <v>32</v>
      </c>
      <c r="D127" s="26" t="s">
        <v>162</v>
      </c>
      <c r="E127" s="30"/>
      <c r="F127" s="27"/>
      <c r="G127" s="30"/>
      <c r="H127" s="27"/>
      <c r="I127" s="30">
        <v>26468.05</v>
      </c>
      <c r="J127" s="30">
        <v>26468.05</v>
      </c>
      <c r="K127" s="27"/>
      <c r="L127" s="30"/>
      <c r="M127" s="27"/>
      <c r="N127" s="27"/>
      <c r="O127" s="27"/>
      <c r="P127" s="27">
        <v>80</v>
      </c>
    </row>
    <row r="128" spans="1:16" s="24" customFormat="1" ht="37.5" customHeight="1" x14ac:dyDescent="0.2">
      <c r="A128" s="17" t="s">
        <v>388</v>
      </c>
      <c r="B128" s="48" t="s">
        <v>359</v>
      </c>
      <c r="C128" s="26" t="s">
        <v>33</v>
      </c>
      <c r="D128" s="26" t="s">
        <v>161</v>
      </c>
      <c r="E128" s="30"/>
      <c r="F128" s="27"/>
      <c r="G128" s="30"/>
      <c r="H128" s="27"/>
      <c r="I128" s="30">
        <v>250625.71</v>
      </c>
      <c r="J128" s="30">
        <v>250625.71</v>
      </c>
      <c r="K128" s="27"/>
      <c r="L128" s="30"/>
      <c r="M128" s="27"/>
      <c r="N128" s="27"/>
      <c r="O128" s="27"/>
      <c r="P128" s="30">
        <v>620</v>
      </c>
    </row>
    <row r="129" spans="1:16" s="24" customFormat="1" ht="37.5" customHeight="1" x14ac:dyDescent="0.2">
      <c r="A129" s="17" t="s">
        <v>389</v>
      </c>
      <c r="B129" s="48" t="s">
        <v>359</v>
      </c>
      <c r="C129" s="26" t="s">
        <v>34</v>
      </c>
      <c r="D129" s="26" t="s">
        <v>163</v>
      </c>
      <c r="E129" s="30"/>
      <c r="F129" s="27"/>
      <c r="G129" s="30"/>
      <c r="H129" s="27"/>
      <c r="I129" s="30">
        <v>1297253.3299999998</v>
      </c>
      <c r="J129" s="30">
        <v>1297253.3299999998</v>
      </c>
      <c r="K129" s="27"/>
      <c r="L129" s="30"/>
      <c r="M129" s="27"/>
      <c r="N129" s="27"/>
      <c r="O129" s="27"/>
      <c r="P129" s="30">
        <v>37303</v>
      </c>
    </row>
    <row r="130" spans="1:16" s="24" customFormat="1" ht="37.5" customHeight="1" x14ac:dyDescent="0.2">
      <c r="A130" s="17" t="s">
        <v>389</v>
      </c>
      <c r="B130" s="48" t="s">
        <v>359</v>
      </c>
      <c r="C130" s="26" t="s">
        <v>35</v>
      </c>
      <c r="D130" s="26" t="s">
        <v>164</v>
      </c>
      <c r="E130" s="30"/>
      <c r="F130" s="27"/>
      <c r="G130" s="30"/>
      <c r="H130" s="27"/>
      <c r="I130" s="30">
        <v>120279.34999999998</v>
      </c>
      <c r="J130" s="30">
        <v>120279.34999999998</v>
      </c>
      <c r="K130" s="27"/>
      <c r="L130" s="30"/>
      <c r="M130" s="27"/>
      <c r="N130" s="27"/>
      <c r="O130" s="27"/>
      <c r="P130" s="27">
        <v>9394</v>
      </c>
    </row>
    <row r="131" spans="1:16" s="24" customFormat="1" ht="37.5" customHeight="1" x14ac:dyDescent="0.2">
      <c r="A131" s="29" t="s">
        <v>391</v>
      </c>
      <c r="B131" s="48" t="s">
        <v>359</v>
      </c>
      <c r="C131" s="26" t="s">
        <v>390</v>
      </c>
      <c r="D131" s="26" t="s">
        <v>130</v>
      </c>
      <c r="E131" s="30"/>
      <c r="F131" s="27"/>
      <c r="G131" s="30"/>
      <c r="H131" s="27"/>
      <c r="I131" s="30">
        <v>79213.34</v>
      </c>
      <c r="J131" s="30">
        <f>I131</f>
        <v>79213.34</v>
      </c>
      <c r="K131" s="27">
        <v>27230</v>
      </c>
      <c r="L131" s="30">
        <f t="shared" si="24"/>
        <v>2.9090466397355854</v>
      </c>
      <c r="M131" s="27"/>
      <c r="N131" s="27"/>
      <c r="O131" s="27"/>
      <c r="P131" s="27">
        <v>188</v>
      </c>
    </row>
    <row r="132" spans="1:16" s="24" customFormat="1" ht="37.5" customHeight="1" x14ac:dyDescent="0.2">
      <c r="A132" s="29" t="s">
        <v>393</v>
      </c>
      <c r="B132" s="48" t="s">
        <v>359</v>
      </c>
      <c r="C132" s="26" t="s">
        <v>421</v>
      </c>
      <c r="D132" s="26" t="s">
        <v>392</v>
      </c>
      <c r="E132" s="30"/>
      <c r="F132" s="27"/>
      <c r="G132" s="30"/>
      <c r="H132" s="27"/>
      <c r="I132" s="30">
        <v>99.73</v>
      </c>
      <c r="J132" s="30">
        <f>I132</f>
        <v>99.73</v>
      </c>
      <c r="K132" s="27">
        <v>26</v>
      </c>
      <c r="L132" s="30">
        <f t="shared" si="24"/>
        <v>3.8357692307692308</v>
      </c>
      <c r="M132" s="27"/>
      <c r="N132" s="27"/>
      <c r="O132" s="27"/>
      <c r="P132" s="27"/>
    </row>
    <row r="133" spans="1:16" s="24" customFormat="1" ht="37.5" customHeight="1" x14ac:dyDescent="0.2">
      <c r="A133" s="17" t="s">
        <v>394</v>
      </c>
      <c r="B133" s="48" t="s">
        <v>359</v>
      </c>
      <c r="C133" s="26" t="s">
        <v>420</v>
      </c>
      <c r="D133" s="26" t="s">
        <v>168</v>
      </c>
      <c r="E133" s="30"/>
      <c r="F133" s="27"/>
      <c r="G133" s="30"/>
      <c r="H133" s="27"/>
      <c r="I133" s="30">
        <v>50884.160000000003</v>
      </c>
      <c r="J133" s="30">
        <v>50884.160000000003</v>
      </c>
      <c r="K133" s="27">
        <v>15165</v>
      </c>
      <c r="L133" s="30">
        <f t="shared" si="24"/>
        <v>3.3553682822288167</v>
      </c>
      <c r="M133" s="27"/>
      <c r="N133" s="27"/>
      <c r="O133" s="27"/>
      <c r="P133" s="27"/>
    </row>
    <row r="134" spans="1:16" s="24" customFormat="1" ht="37.5" customHeight="1" x14ac:dyDescent="0.2">
      <c r="A134" s="17" t="s">
        <v>395</v>
      </c>
      <c r="B134" s="48" t="s">
        <v>359</v>
      </c>
      <c r="C134" s="26" t="s">
        <v>45</v>
      </c>
      <c r="D134" s="26" t="s">
        <v>176</v>
      </c>
      <c r="E134" s="30"/>
      <c r="F134" s="27"/>
      <c r="G134" s="30"/>
      <c r="H134" s="27"/>
      <c r="I134" s="27">
        <v>168601.42</v>
      </c>
      <c r="J134" s="27">
        <f>I134</f>
        <v>168601.42</v>
      </c>
      <c r="K134" s="27">
        <v>642</v>
      </c>
      <c r="L134" s="30">
        <f t="shared" si="24"/>
        <v>262.61903426791281</v>
      </c>
      <c r="M134" s="27"/>
      <c r="N134" s="27"/>
      <c r="O134" s="27"/>
      <c r="P134" s="27"/>
    </row>
    <row r="135" spans="1:16" s="24" customFormat="1" ht="37.5" customHeight="1" x14ac:dyDescent="0.2">
      <c r="A135" s="17" t="s">
        <v>397</v>
      </c>
      <c r="B135" s="48" t="s">
        <v>359</v>
      </c>
      <c r="C135" s="26" t="s">
        <v>396</v>
      </c>
      <c r="D135" s="26" t="s">
        <v>153</v>
      </c>
      <c r="E135" s="30"/>
      <c r="F135" s="27"/>
      <c r="G135" s="30"/>
      <c r="H135" s="27"/>
      <c r="I135" s="30">
        <v>12390364.109999999</v>
      </c>
      <c r="J135" s="30">
        <f>I135</f>
        <v>12390364.109999999</v>
      </c>
      <c r="K135" s="27">
        <v>66877</v>
      </c>
      <c r="L135" s="30">
        <f t="shared" si="24"/>
        <v>185.27093185998174</v>
      </c>
      <c r="M135" s="27"/>
      <c r="N135" s="27"/>
      <c r="O135" s="27"/>
      <c r="P135" s="27">
        <v>461062</v>
      </c>
    </row>
    <row r="136" spans="1:16" s="24" customFormat="1" ht="37.5" customHeight="1" x14ac:dyDescent="0.2">
      <c r="A136" s="17" t="s">
        <v>398</v>
      </c>
      <c r="B136" s="48" t="s">
        <v>359</v>
      </c>
      <c r="C136" s="26" t="s">
        <v>44</v>
      </c>
      <c r="D136" s="26" t="s">
        <v>174</v>
      </c>
      <c r="E136" s="30"/>
      <c r="F136" s="27"/>
      <c r="G136" s="30"/>
      <c r="H136" s="27"/>
      <c r="I136" s="30">
        <v>3725576.98</v>
      </c>
      <c r="J136" s="30">
        <f>I136</f>
        <v>3725576.98</v>
      </c>
      <c r="K136" s="27">
        <v>65650</v>
      </c>
      <c r="L136" s="30">
        <f t="shared" si="24"/>
        <v>56.74907814166032</v>
      </c>
      <c r="M136" s="27"/>
      <c r="N136" s="27"/>
      <c r="O136" s="27"/>
      <c r="P136" s="27">
        <v>142252</v>
      </c>
    </row>
    <row r="137" spans="1:16" s="24" customFormat="1" ht="37.5" customHeight="1" x14ac:dyDescent="0.2">
      <c r="A137" s="17" t="s">
        <v>399</v>
      </c>
      <c r="B137" s="48" t="s">
        <v>359</v>
      </c>
      <c r="C137" s="26" t="s">
        <v>39</v>
      </c>
      <c r="D137" s="26" t="s">
        <v>171</v>
      </c>
      <c r="E137" s="30"/>
      <c r="F137" s="27"/>
      <c r="G137" s="30"/>
      <c r="H137" s="27"/>
      <c r="I137" s="30">
        <v>1901975.0799999998</v>
      </c>
      <c r="J137" s="30">
        <v>1901975.0799999998</v>
      </c>
      <c r="K137" s="27"/>
      <c r="L137" s="30"/>
      <c r="M137" s="27"/>
      <c r="N137" s="27"/>
      <c r="O137" s="27"/>
      <c r="P137" s="27"/>
    </row>
    <row r="138" spans="1:16" s="24" customFormat="1" ht="37.5" customHeight="1" x14ac:dyDescent="0.2">
      <c r="A138" s="17" t="s">
        <v>400</v>
      </c>
      <c r="B138" s="36" t="s">
        <v>359</v>
      </c>
      <c r="C138" s="18" t="s">
        <v>401</v>
      </c>
      <c r="D138" s="18" t="s">
        <v>166</v>
      </c>
      <c r="E138" s="30"/>
      <c r="F138" s="27"/>
      <c r="G138" s="30"/>
      <c r="H138" s="27"/>
      <c r="I138" s="30">
        <v>462083.79999999987</v>
      </c>
      <c r="J138" s="30">
        <v>462083.79999999987</v>
      </c>
      <c r="K138" s="27"/>
      <c r="L138" s="30"/>
      <c r="M138" s="27"/>
      <c r="N138" s="27"/>
      <c r="O138" s="27"/>
      <c r="P138" s="30">
        <v>59661.85</v>
      </c>
    </row>
    <row r="139" spans="1:16" s="24" customFormat="1" ht="37.5" customHeight="1" x14ac:dyDescent="0.2">
      <c r="A139" s="17" t="s">
        <v>402</v>
      </c>
      <c r="B139" s="36" t="s">
        <v>359</v>
      </c>
      <c r="C139" s="18" t="s">
        <v>38</v>
      </c>
      <c r="D139" s="18" t="s">
        <v>170</v>
      </c>
      <c r="E139" s="30"/>
      <c r="F139" s="27"/>
      <c r="G139" s="30"/>
      <c r="H139" s="27"/>
      <c r="I139" s="30">
        <v>196106.2</v>
      </c>
      <c r="J139" s="30">
        <v>196106.2</v>
      </c>
      <c r="K139" s="27"/>
      <c r="L139" s="30"/>
      <c r="M139" s="27"/>
      <c r="N139" s="27"/>
      <c r="O139" s="27"/>
      <c r="P139" s="27"/>
    </row>
    <row r="140" spans="1:16" s="24" customFormat="1" ht="37.5" customHeight="1" x14ac:dyDescent="0.2">
      <c r="A140" s="17" t="s">
        <v>403</v>
      </c>
      <c r="B140" s="36" t="s">
        <v>359</v>
      </c>
      <c r="C140" s="18" t="s">
        <v>404</v>
      </c>
      <c r="D140" s="18" t="s">
        <v>175</v>
      </c>
      <c r="E140" s="30"/>
      <c r="F140" s="27"/>
      <c r="G140" s="30"/>
      <c r="H140" s="27"/>
      <c r="I140" s="30">
        <v>298189.82</v>
      </c>
      <c r="J140" s="30">
        <v>298189.82</v>
      </c>
      <c r="K140" s="27"/>
      <c r="L140" s="30"/>
      <c r="M140" s="27"/>
      <c r="N140" s="27"/>
      <c r="O140" s="27"/>
      <c r="P140" s="30">
        <v>18197</v>
      </c>
    </row>
    <row r="141" spans="1:16" s="24" customFormat="1" ht="37.5" customHeight="1" x14ac:dyDescent="0.2">
      <c r="A141" s="17" t="s">
        <v>405</v>
      </c>
      <c r="B141" s="36" t="s">
        <v>359</v>
      </c>
      <c r="C141" s="18" t="s">
        <v>406</v>
      </c>
      <c r="D141" s="18" t="s">
        <v>169</v>
      </c>
      <c r="E141" s="30"/>
      <c r="F141" s="27"/>
      <c r="G141" s="30"/>
      <c r="H141" s="27"/>
      <c r="I141" s="30">
        <v>464328.7</v>
      </c>
      <c r="J141" s="30">
        <v>464328.7</v>
      </c>
      <c r="K141" s="27"/>
      <c r="L141" s="30"/>
      <c r="M141" s="27"/>
      <c r="N141" s="27"/>
      <c r="O141" s="27"/>
      <c r="P141" s="30">
        <v>33177</v>
      </c>
    </row>
    <row r="142" spans="1:16" s="24" customFormat="1" ht="37.5" customHeight="1" x14ac:dyDescent="0.2">
      <c r="A142" s="17" t="s">
        <v>407</v>
      </c>
      <c r="B142" s="36" t="s">
        <v>359</v>
      </c>
      <c r="C142" s="18" t="s">
        <v>408</v>
      </c>
      <c r="D142" s="18" t="s">
        <v>409</v>
      </c>
      <c r="E142" s="30"/>
      <c r="F142" s="27"/>
      <c r="G142" s="30"/>
      <c r="H142" s="27"/>
      <c r="I142" s="30">
        <v>151.93</v>
      </c>
      <c r="J142" s="30">
        <f>I142</f>
        <v>151.93</v>
      </c>
      <c r="K142" s="27">
        <v>16</v>
      </c>
      <c r="L142" s="30">
        <f t="shared" ref="L137:L144" si="25">J142/K142</f>
        <v>9.4956250000000004</v>
      </c>
      <c r="M142" s="27"/>
      <c r="N142" s="27"/>
      <c r="O142" s="27"/>
      <c r="P142" s="27"/>
    </row>
    <row r="143" spans="1:16" s="24" customFormat="1" ht="37.5" customHeight="1" x14ac:dyDescent="0.2">
      <c r="A143" s="17" t="s">
        <v>410</v>
      </c>
      <c r="B143" s="36" t="s">
        <v>359</v>
      </c>
      <c r="C143" s="18" t="s">
        <v>46</v>
      </c>
      <c r="D143" s="18" t="s">
        <v>177</v>
      </c>
      <c r="E143" s="30"/>
      <c r="F143" s="27"/>
      <c r="G143" s="30"/>
      <c r="H143" s="27"/>
      <c r="I143" s="30">
        <v>1484547.1299999997</v>
      </c>
      <c r="J143" s="30">
        <v>1484547.1299999997</v>
      </c>
      <c r="K143" s="27"/>
      <c r="L143" s="30"/>
      <c r="M143" s="27"/>
      <c r="N143" s="27"/>
      <c r="O143" s="27"/>
      <c r="P143" s="30">
        <v>834</v>
      </c>
    </row>
    <row r="144" spans="1:16" s="24" customFormat="1" ht="37.5" customHeight="1" x14ac:dyDescent="0.2">
      <c r="A144" s="17" t="s">
        <v>411</v>
      </c>
      <c r="B144" s="36" t="s">
        <v>359</v>
      </c>
      <c r="C144" s="18" t="s">
        <v>412</v>
      </c>
      <c r="D144" s="18" t="s">
        <v>413</v>
      </c>
      <c r="E144" s="30"/>
      <c r="F144" s="27"/>
      <c r="G144" s="30"/>
      <c r="H144" s="27"/>
      <c r="I144" s="27">
        <v>251537.7</v>
      </c>
      <c r="J144" s="27">
        <f>I144</f>
        <v>251537.7</v>
      </c>
      <c r="K144" s="27">
        <v>3290</v>
      </c>
      <c r="L144" s="30">
        <f t="shared" si="25"/>
        <v>76.455227963525843</v>
      </c>
      <c r="M144" s="27"/>
      <c r="N144" s="27"/>
      <c r="O144" s="27"/>
      <c r="P144" s="27">
        <v>1280</v>
      </c>
    </row>
    <row r="145" spans="1:16" s="24" customFormat="1" ht="37.5" customHeight="1" x14ac:dyDescent="0.2">
      <c r="A145" s="17" t="s">
        <v>414</v>
      </c>
      <c r="B145" s="36" t="s">
        <v>359</v>
      </c>
      <c r="C145" s="18" t="s">
        <v>415</v>
      </c>
      <c r="D145" s="26" t="s">
        <v>416</v>
      </c>
      <c r="E145" s="23"/>
      <c r="F145" s="22"/>
      <c r="G145" s="23"/>
      <c r="H145" s="22"/>
      <c r="I145" s="30">
        <v>479069</v>
      </c>
      <c r="J145" s="30">
        <v>479069</v>
      </c>
      <c r="K145" s="27"/>
      <c r="L145" s="30"/>
      <c r="M145" s="30"/>
      <c r="N145" s="30"/>
      <c r="O145" s="30"/>
      <c r="P145" s="30"/>
    </row>
  </sheetData>
  <mergeCells count="7">
    <mergeCell ref="B106:C106"/>
    <mergeCell ref="A1:P1"/>
    <mergeCell ref="B4:C4"/>
    <mergeCell ref="B25:C25"/>
    <mergeCell ref="B50:C50"/>
    <mergeCell ref="B65:C65"/>
    <mergeCell ref="B93:C93"/>
  </mergeCells>
  <phoneticPr fontId="10" type="noConversion"/>
  <pageMargins left="0.15748031496062992" right="0.19685039370078741" top="0.15748031496062992" bottom="0.15748031496062992" header="0.31496062992125984" footer="0.31496062992125984"/>
  <pageSetup paperSize="9" scale="7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12 mēn</vt:lpstr>
      <vt:lpstr>'12 mēn'!Print_Area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Inga Kivlāne</dc:creator>
  <cp:lastModifiedBy>Gunita Nadziņa</cp:lastModifiedBy>
  <cp:lastPrinted>2024-03-27T13:16:29Z</cp:lastPrinted>
  <dcterms:created xsi:type="dcterms:W3CDTF">2023-05-18T15:07:29Z</dcterms:created>
  <dcterms:modified xsi:type="dcterms:W3CDTF">2024-03-27T13:21:41Z</dcterms:modified>
</cp:coreProperties>
</file>