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XSaskirot\SK atskaites\2022\Līdzekļu izlietojums\"/>
    </mc:Choice>
  </mc:AlternateContent>
  <xr:revisionPtr revIDLastSave="0" documentId="13_ncr:1_{19550F75-A80A-471C-B972-42896EC94E74}" xr6:coauthVersionLast="47" xr6:coauthVersionMax="47" xr10:uidLastSave="{00000000-0000-0000-0000-000000000000}"/>
  <bookViews>
    <workbookView xWindow="-120" yWindow="-120" windowWidth="29040" windowHeight="15990" tabRatio="815" xr2:uid="{00000000-000D-0000-FFFF-FFFF00000000}"/>
  </bookViews>
  <sheets>
    <sheet name="2022" sheetId="8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86" l="1"/>
  <c r="D46" i="86"/>
  <c r="D45" i="86" s="1"/>
  <c r="M41" i="86"/>
  <c r="D40" i="86"/>
  <c r="D35" i="86"/>
  <c r="C35" i="86"/>
  <c r="C34" i="86" s="1"/>
  <c r="E29" i="86"/>
  <c r="E28" i="86"/>
  <c r="E25" i="86"/>
  <c r="L25" i="86" s="1"/>
  <c r="E24" i="86"/>
  <c r="L24" i="86" s="1"/>
  <c r="E23" i="86"/>
  <c r="L23" i="86" s="1"/>
  <c r="K22" i="86"/>
  <c r="J22" i="86"/>
  <c r="I22" i="86"/>
  <c r="H22" i="86"/>
  <c r="G22" i="86"/>
  <c r="F22" i="86"/>
  <c r="D22" i="86"/>
  <c r="C22" i="86"/>
  <c r="E21" i="86"/>
  <c r="L21" i="86" s="1"/>
  <c r="E20" i="86"/>
  <c r="L20" i="86" s="1"/>
  <c r="E19" i="86"/>
  <c r="L19" i="86" s="1"/>
  <c r="K18" i="86"/>
  <c r="J18" i="86"/>
  <c r="I18" i="86"/>
  <c r="H18" i="86"/>
  <c r="G18" i="86"/>
  <c r="F18" i="86"/>
  <c r="D18" i="86"/>
  <c r="C18" i="86"/>
  <c r="E17" i="86"/>
  <c r="L17" i="86" s="1"/>
  <c r="E16" i="86"/>
  <c r="L16" i="86" s="1"/>
  <c r="E15" i="86"/>
  <c r="E14" i="86"/>
  <c r="L14" i="86" s="1"/>
  <c r="E13" i="86"/>
  <c r="L13" i="86" s="1"/>
  <c r="K12" i="86"/>
  <c r="J12" i="86"/>
  <c r="I12" i="86"/>
  <c r="H12" i="86"/>
  <c r="G12" i="86"/>
  <c r="F12" i="86"/>
  <c r="D12" i="86"/>
  <c r="C12" i="86"/>
  <c r="E11" i="86"/>
  <c r="L11" i="86" s="1"/>
  <c r="E10" i="86"/>
  <c r="L10" i="86" s="1"/>
  <c r="L9" i="86" s="1"/>
  <c r="K9" i="86"/>
  <c r="J9" i="86"/>
  <c r="I9" i="86"/>
  <c r="H9" i="86"/>
  <c r="G9" i="86"/>
  <c r="F9" i="86"/>
  <c r="D9" i="86"/>
  <c r="C9" i="86"/>
  <c r="C26" i="86" s="1"/>
  <c r="D26" i="86" l="1"/>
  <c r="E12" i="86"/>
  <c r="L12" i="86" s="1"/>
  <c r="K26" i="86"/>
  <c r="D34" i="86"/>
  <c r="G26" i="86"/>
  <c r="I26" i="86"/>
  <c r="H26" i="86"/>
  <c r="J26" i="86"/>
  <c r="F26" i="86"/>
  <c r="E18" i="86"/>
  <c r="L18" i="86" s="1"/>
  <c r="L15" i="86"/>
  <c r="E22" i="86"/>
  <c r="L22" i="86" s="1"/>
  <c r="E9" i="86"/>
  <c r="E26" i="86" l="1"/>
  <c r="L26" i="86" s="1"/>
</calcChain>
</file>

<file path=xl/sharedStrings.xml><?xml version="1.0" encoding="utf-8"?>
<sst xmlns="http://schemas.openxmlformats.org/spreadsheetml/2006/main" count="99" uniqueCount="73">
  <si>
    <t>I  IZDEVUMI</t>
  </si>
  <si>
    <t>(euro)</t>
  </si>
  <si>
    <t xml:space="preserve">Izdevumu veids                      
                 </t>
  </si>
  <si>
    <t>No valsts budžeta līdzekļiem citiem mērķiem (rezidentu apmācībai, zinātniskai darbībai, ārstniecības reģistru darbības nodrošināšanai, interešu izglītības nodrošināšanai un citu valsts deleģēto funkciju nodrošināšanai)</t>
  </si>
  <si>
    <t>No publisko resursu ieguldījuma valsts apmaksāto veselības aprūpes pakalpojumu nodrošināšanai (vispārējās tautsaimnieciskas nozīmes pakalpojumi - VTNP)</t>
  </si>
  <si>
    <t>Citi līdzekļi, kas neattiecas uz VTNP nodrošināšanu (piemēram ziedojumi, pētniecība, pašvaldības piešķirtie līdzekļi u.c.)</t>
  </si>
  <si>
    <t xml:space="preserve">Maksas pakalpojumi </t>
  </si>
  <si>
    <t>Pavisam kopā iestādē</t>
  </si>
  <si>
    <t>stacionārā palīdzība</t>
  </si>
  <si>
    <t>ambulatorā  palīdzība (ambulatorās ārstniecības iestādes izdevumi kopā ar PVA ārstu finansējumu, ja ĀI ir darba devējs)</t>
  </si>
  <si>
    <t>Kopā</t>
  </si>
  <si>
    <t>Projektu īstenošanai no ES fondiem (ES struktūrfondi, EEZ un Norvēģijas finanšu instruments, utml.)</t>
  </si>
  <si>
    <t>Finanšu ieguldījums, palielinot pamatkapitālu</t>
  </si>
  <si>
    <t xml:space="preserve">Faktiskie izdevumi </t>
  </si>
  <si>
    <t>ATLĪDZĪBA</t>
  </si>
  <si>
    <t>Atalgojumi</t>
  </si>
  <si>
    <t>Darba devēja valsts sociālās apdrošināšanas obligātās iemaksas, sociāla rakstura pabalsti un kompensācijas</t>
  </si>
  <si>
    <t>PRECES UN PAKALPOJUMI</t>
  </si>
  <si>
    <t>Mācību, darba un dienesta komandējumi, dienesta, darba braucieni</t>
  </si>
  <si>
    <t>Pakalpojumi</t>
  </si>
  <si>
    <t>Krājumi, materiāli, energoresursi, preces, biroja preces un inventārs, kurus neuzskaita kodā 5000</t>
  </si>
  <si>
    <t>Izdevumi periodikas iegādei (bibliotēkas krājumiem pieskaitāmie izdevumi)</t>
  </si>
  <si>
    <t>Nodokļu, nodevu un naudas sodu maksājumi</t>
  </si>
  <si>
    <t>PROCENTU IZDEVUMI</t>
  </si>
  <si>
    <t>Procentu maksājumi ārvalstu un starptautiskajām finanšu institūcijām</t>
  </si>
  <si>
    <t>Procentu maksājumi iekšzemes kredītiestādēm</t>
  </si>
  <si>
    <t>Pārējie procentu maksājumi</t>
  </si>
  <si>
    <t>0000</t>
  </si>
  <si>
    <t>0100</t>
  </si>
  <si>
    <t>Nolietojums nemateriāliem ieguldījumiem</t>
  </si>
  <si>
    <t>0200</t>
  </si>
  <si>
    <t>Pamatlīdzekļu nolietojums</t>
  </si>
  <si>
    <r>
      <t>DAŽĀDI IZDEVUMI</t>
    </r>
    <r>
      <rPr>
        <b/>
        <sz val="11"/>
        <rFont val="Times New Roman"/>
        <family val="1"/>
        <charset val="186"/>
      </rPr>
      <t xml:space="preserve">, </t>
    </r>
    <r>
      <rPr>
        <sz val="11"/>
        <rFont val="Times New Roman"/>
        <family val="1"/>
        <charset val="186"/>
      </rPr>
      <t>kas veidojas pēc uzkrāšanas principa un nav klasificēti iepriekš (zaudējumi valūtas kursa svārstību dēļ un šaubīgo debitoru uzkrājumu dēļ finanšu aktīvu pārvērtēšanai, u.c.)</t>
    </r>
  </si>
  <si>
    <t>Plānotās investīcijas nākamajiem periodiem (tiks kontrolēta izpilde)</t>
  </si>
  <si>
    <t>II  IZZIŅA PAR IEŅĒMUMIEM</t>
  </si>
  <si>
    <t>Ieņēmumu veids</t>
  </si>
  <si>
    <t>Faktiskie ieņēmumi</t>
  </si>
  <si>
    <r>
      <t xml:space="preserve">                                                                        </t>
    </r>
    <r>
      <rPr>
        <b/>
        <u/>
        <sz val="11"/>
        <rFont val="Times New Roman"/>
        <family val="1"/>
        <charset val="186"/>
      </rPr>
      <t xml:space="preserve"> KOPĀ,</t>
    </r>
    <r>
      <rPr>
        <sz val="11"/>
        <rFont val="Times New Roman"/>
        <family val="1"/>
        <charset val="186"/>
      </rPr>
      <t xml:space="preserve">  
 </t>
    </r>
    <r>
      <rPr>
        <i/>
        <sz val="11"/>
        <rFont val="Times New Roman"/>
        <family val="1"/>
        <charset val="186"/>
      </rPr>
      <t>tai skaitā:</t>
    </r>
  </si>
  <si>
    <t>1. Saņemtie valsts budžeta līdzekļi   par valsts apmaksātiem veselības aprūpes pakalpojumiem, ieskaitot pacientu līdzmaksājumu kompensāciju par personām, kuras atbrīvotas no pacienta līdzmaksājuma</t>
  </si>
  <si>
    <t>1.1. par stacionārajiem pakalpojumiem (STAC ) t.sk NVD pacientu līdzmaksājums</t>
  </si>
  <si>
    <t>X</t>
  </si>
  <si>
    <t>1.2. par ambulatorajiem pakalpojumiem (AMBUL) t.sk NVD pacientu līdzmaksājums</t>
  </si>
  <si>
    <t xml:space="preserve">2.1.pacienta līdzmaksājums par stacionārajiem pakalpojumiem </t>
  </si>
  <si>
    <t>2.2. pacienta līdzmaksājums  par ambulatorajiem pakalpojumiem</t>
  </si>
  <si>
    <t>3. Ieņēmumi no fiziskām un juridiskām personām par maksas medicīnas pakalpojumiem.</t>
  </si>
  <si>
    <t>4.Pārējie saimnieciskās darbības ieņēmumi, kas nav saistīti ar ārstniecības pakalpojumiem (piemēram telpu noma un tamlīdzīgi ieņēmumi)</t>
  </si>
  <si>
    <t>5. Saņemtais publisko resursu ieguldījums  - kopā</t>
  </si>
  <si>
    <t xml:space="preserve">5.1.Saņemtais publisko resursu ieguldījums (valsts atbalsts) valsts apmaksāto veselības aprūpes pakalpojumu nodrošināšanai </t>
  </si>
  <si>
    <t xml:space="preserve">5.1.1. valsts budžeta līdzekļi , tajā skaitā no līdzekļiem neparedzētiem gadījumiem </t>
  </si>
  <si>
    <t>5.1.2.  līdzekļi no ES fondiem u.c.</t>
  </si>
  <si>
    <t>5.1.3.  saņemtais finansējums pamatkapitāla palielināšanai</t>
  </si>
  <si>
    <t xml:space="preserve">5.2. citi līdzekļi , kas neattiecas uz VTNP nodrošināšanu </t>
  </si>
  <si>
    <t>6. Citi saņemtie līdzekļi no valsts budžeta:</t>
  </si>
  <si>
    <t>6.1. rezidentu apmācībai</t>
  </si>
  <si>
    <t>6.2.par valsts finansēto zinātnisko darbību</t>
  </si>
  <si>
    <t>6.3. reģistru uzturēšanai/ organizatoriski metodiskā darba nodrošināšanai</t>
  </si>
  <si>
    <t>6.4.no Valsts asinsdonoru centra saņemtie bezmaksas asins preparāti</t>
  </si>
  <si>
    <t>7.Pašvaldību līdzekļi (norādīt mērķi)</t>
  </si>
  <si>
    <t>5=3+4</t>
  </si>
  <si>
    <t>12=5+6+7+8+9+10+11</t>
  </si>
  <si>
    <t>Pasākumu īstenošanai, infrastruktūras uzlabojumiem u.c. pasākumiem no valsts budžeta līdzekļiem (t.sk. no līdzekļiem neparedzētiem gadījumiem)</t>
  </si>
  <si>
    <t>Naudas plūsma (kases ieņēmumi)</t>
  </si>
  <si>
    <r>
      <t>2.Pacienta līdzmaksājums par neatbrīvotajām kategorijām</t>
    </r>
    <r>
      <rPr>
        <sz val="11"/>
        <rFont val="Times New Roman"/>
        <family val="1"/>
        <charset val="186"/>
      </rPr>
      <t xml:space="preserve"> (ko iekasē ārstniecības iestāde)</t>
    </r>
  </si>
  <si>
    <t>No valsts budžeta līdzekļiem par valsts finansētiem veselības aprūpes  pakalpojumiem (VAP)</t>
  </si>
  <si>
    <r>
      <t>Aprēķinātās dividendes par pārskata periodu (</t>
    </r>
    <r>
      <rPr>
        <b/>
        <u/>
        <sz val="13"/>
        <rFont val="Times New Roman"/>
        <family val="1"/>
        <charset val="186"/>
      </rPr>
      <t>tikai 2022.gadam</t>
    </r>
    <r>
      <rPr>
        <b/>
        <sz val="13"/>
        <rFont val="Times New Roman"/>
        <family val="1"/>
        <charset val="186"/>
      </rPr>
      <t>)</t>
    </r>
  </si>
  <si>
    <t>Faktiskie izdevumi</t>
  </si>
  <si>
    <t>KOPĀ (1000-8000)</t>
  </si>
  <si>
    <t>1.3. papildus piešķirtais finansējums no Līdzekļiem neparedzētiem gadījumiem par piemaksām un virsstundām saistībā ar Covid-19 infekcijas ierobežošanu, atvaļinājuma uzkrājuma rezerves par Covid-19 piemaksām (STAC)</t>
  </si>
  <si>
    <t>1.4. papildus piešķirtais finansējums no Līdzekļiem neparedzētiem gadījumiem par piemaksām  saistībā ar Covid-19 infekcijas ierobežošanu, atvaļinājuma uzkrājuma rezerves par Covid-19 piemaksām (AMBUL)</t>
  </si>
  <si>
    <t>Pārskats par valsts budžeta līdzekļu izlietojumu ārstniecības iestādēs 2022.gadā</t>
  </si>
  <si>
    <t xml:space="preserve">PAMATLĪDZEKĻU NOLIETOJUMS </t>
  </si>
  <si>
    <t xml:space="preserve">Rindas kods
</t>
  </si>
  <si>
    <t>6.5.citu valsts deleģēto funkciju nodrošināšanai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</si>
</sst>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426]General"/>
  </numFmts>
  <fonts count="17">
    <font>
      <sz val="12"/>
      <name val="Arial"/>
      <charset val="186"/>
    </font>
    <font>
      <sz val="11"/>
      <name val="Times New Roman"/>
      <family val="1"/>
      <charset val="186"/>
    </font>
    <font>
      <i/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u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sz val="13"/>
      <name val="Times New Roman"/>
      <family val="1"/>
      <charset val="186"/>
    </font>
    <font>
      <b/>
      <sz val="14"/>
      <color rgb="FFFF0000"/>
      <name val="Times New Roman"/>
      <family val="1"/>
    </font>
    <font>
      <b/>
      <sz val="13"/>
      <color rgb="FFFF0000"/>
      <name val="Times New Roman"/>
      <family val="1"/>
      <charset val="186"/>
    </font>
    <font>
      <b/>
      <u/>
      <sz val="13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2"/>
      <name val="Arial"/>
      <family val="2"/>
      <charset val="186"/>
    </font>
    <font>
      <sz val="12"/>
      <name val="Arial"/>
      <family val="2"/>
      <charset val="186"/>
    </font>
    <font>
      <u/>
      <sz val="12"/>
      <color theme="10"/>
      <name val="Arial"/>
      <family val="2"/>
      <charset val="186"/>
    </font>
    <font>
      <sz val="12"/>
      <color theme="1"/>
      <name val="Arial1"/>
      <charset val="186"/>
    </font>
    <font>
      <b/>
      <sz val="15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2" fillId="0" borderId="0"/>
    <xf numFmtId="9" fontId="13" fillId="0" borderId="0" applyBorder="0" applyProtection="0"/>
    <xf numFmtId="0" fontId="14" fillId="0" borderId="0" applyNumberFormat="0" applyFill="0" applyBorder="0" applyAlignment="0" applyProtection="0"/>
    <xf numFmtId="164" fontId="15" fillId="0" borderId="0"/>
  </cellStyleXfs>
  <cellXfs count="8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4" xfId="0" applyFont="1" applyBorder="1"/>
    <xf numFmtId="0" fontId="1" fillId="0" borderId="0" xfId="0" applyFont="1" applyAlignment="1">
      <alignment horizontal="center" wrapText="1"/>
    </xf>
    <xf numFmtId="3" fontId="3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vertical="center" wrapText="1"/>
    </xf>
    <xf numFmtId="3" fontId="2" fillId="0" borderId="0" xfId="0" applyNumberFormat="1" applyFont="1" applyAlignment="1">
      <alignment vertical="center" wrapText="1"/>
    </xf>
    <xf numFmtId="3" fontId="1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9" fontId="1" fillId="0" borderId="0" xfId="0" applyNumberFormat="1" applyFont="1"/>
    <xf numFmtId="2" fontId="1" fillId="0" borderId="0" xfId="0" applyNumberFormat="1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0" xfId="0" applyFont="1"/>
    <xf numFmtId="3" fontId="1" fillId="0" borderId="1" xfId="0" applyNumberFormat="1" applyFont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8" fillId="2" borderId="0" xfId="0" applyFont="1" applyFill="1" applyAlignment="1">
      <alignment vertical="center"/>
    </xf>
    <xf numFmtId="0" fontId="9" fillId="0" borderId="0" xfId="0" applyFont="1" applyAlignment="1">
      <alignment horizontal="left" vertical="center" wrapText="1"/>
    </xf>
    <xf numFmtId="0" fontId="1" fillId="0" borderId="4" xfId="0" applyFont="1" applyBorder="1" applyAlignment="1">
      <alignment horizontal="center"/>
    </xf>
    <xf numFmtId="3" fontId="1" fillId="0" borderId="2" xfId="0" applyNumberFormat="1" applyFont="1" applyBorder="1" applyAlignment="1" applyProtection="1">
      <alignment horizontal="center" vertical="center" wrapText="1"/>
      <protection locked="0"/>
    </xf>
    <xf numFmtId="0" fontId="3" fillId="3" borderId="2" xfId="0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 wrapText="1"/>
    </xf>
    <xf numFmtId="3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3" fontId="1" fillId="3" borderId="2" xfId="0" applyNumberFormat="1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3" fontId="3" fillId="4" borderId="3" xfId="0" applyNumberFormat="1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7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6" xfId="0" applyFont="1" applyFill="1" applyBorder="1" applyAlignment="1">
      <alignment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 wrapText="1"/>
    </xf>
    <xf numFmtId="0" fontId="1" fillId="4" borderId="1" xfId="0" quotePrefix="1" applyFont="1" applyFill="1" applyBorder="1" applyAlignment="1">
      <alignment horizontal="center" vertical="center" wrapText="1"/>
    </xf>
    <xf numFmtId="3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wrapText="1"/>
    </xf>
    <xf numFmtId="3" fontId="3" fillId="4" borderId="1" xfId="0" applyNumberFormat="1" applyFont="1" applyFill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3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 indent="2"/>
    </xf>
    <xf numFmtId="0" fontId="7" fillId="4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16" fillId="0" borderId="0" xfId="0" applyFont="1"/>
    <xf numFmtId="0" fontId="1" fillId="0" borderId="0" xfId="0" applyFont="1" applyAlignment="1">
      <alignment horizontal="left" vertical="center"/>
    </xf>
    <xf numFmtId="3" fontId="1" fillId="0" borderId="5" xfId="0" applyNumberFormat="1" applyFont="1" applyBorder="1" applyAlignment="1">
      <alignment vertical="center" wrapText="1"/>
    </xf>
    <xf numFmtId="3" fontId="1" fillId="2" borderId="2" xfId="0" applyNumberFormat="1" applyFont="1" applyFill="1" applyBorder="1" applyAlignment="1">
      <alignment vertical="center" wrapText="1"/>
    </xf>
    <xf numFmtId="3" fontId="3" fillId="4" borderId="1" xfId="0" applyNumberFormat="1" applyFont="1" applyFill="1" applyBorder="1" applyAlignment="1">
      <alignment horizontal="right" vertical="center" wrapText="1"/>
    </xf>
  </cellXfs>
  <cellStyles count="6">
    <cellStyle name="Comma 2" xfId="1" xr:uid="{907B9661-F8FD-4631-B1F6-AEE9833F808F}"/>
    <cellStyle name="Excel Built-in Normal" xfId="5" xr:uid="{9F3606B5-B038-4E90-97E8-53419E647BC0}"/>
    <cellStyle name="Hyperlink 2" xfId="4" xr:uid="{A852FB27-1BD5-4930-8F92-9046AE6A0118}"/>
    <cellStyle name="Normal" xfId="0" builtinId="0"/>
    <cellStyle name="Normal 2" xfId="2" xr:uid="{A0E4EF8C-F9CB-4FDB-9736-1E1509FE5A6B}"/>
    <cellStyle name="Percent 2" xfId="3" xr:uid="{587AB01B-B9C3-44EA-AB34-B735B694888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27DA9-96CA-4C9E-AF43-B15DCC142BA3}">
  <dimension ref="A1:P58"/>
  <sheetViews>
    <sheetView tabSelected="1" zoomScale="70" zoomScaleNormal="70" workbookViewId="0">
      <selection activeCell="A57" sqref="A57:B57"/>
    </sheetView>
  </sheetViews>
  <sheetFormatPr defaultColWidth="8.88671875" defaultRowHeight="15"/>
  <cols>
    <col min="1" max="1" width="14" style="1" customWidth="1"/>
    <col min="2" max="2" width="30.21875" style="1" customWidth="1"/>
    <col min="3" max="5" width="17.33203125" style="1" customWidth="1"/>
    <col min="6" max="6" width="24.5546875" style="1" customWidth="1"/>
    <col min="7" max="7" width="23.21875" style="1" customWidth="1"/>
    <col min="8" max="10" width="18.5546875" style="1" customWidth="1"/>
    <col min="11" max="11" width="16.21875" style="1" customWidth="1"/>
    <col min="12" max="12" width="18.5546875" style="1" customWidth="1"/>
    <col min="13" max="13" width="13.109375" style="1" customWidth="1"/>
    <col min="14" max="14" width="8.88671875" style="1"/>
    <col min="15" max="15" width="16.44140625" style="1" customWidth="1"/>
    <col min="16" max="16384" width="8.88671875" style="1"/>
  </cols>
  <sheetData>
    <row r="1" spans="1:15" ht="19.5">
      <c r="A1" s="79"/>
    </row>
    <row r="2" spans="1:15" ht="26.25" customHeight="1">
      <c r="A2" s="68" t="s">
        <v>69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18"/>
    </row>
    <row r="3" spans="1:15" ht="15.75" customHeight="1">
      <c r="A3" s="80"/>
      <c r="C3" s="80"/>
      <c r="D3" s="80"/>
      <c r="E3" s="80"/>
      <c r="F3" s="80"/>
      <c r="G3" s="80"/>
      <c r="H3" s="80"/>
      <c r="I3" s="80"/>
      <c r="J3" s="80"/>
      <c r="K3" s="80"/>
      <c r="L3" s="4"/>
      <c r="M3" s="4"/>
    </row>
    <row r="4" spans="1:15">
      <c r="A4" s="20" t="s">
        <v>0</v>
      </c>
      <c r="C4" s="8"/>
      <c r="D4" s="8"/>
      <c r="E4" s="8"/>
      <c r="H4" s="25"/>
      <c r="I4" s="25"/>
      <c r="J4" s="25"/>
      <c r="K4" s="5"/>
      <c r="L4" s="3" t="s">
        <v>1</v>
      </c>
      <c r="M4" s="3"/>
    </row>
    <row r="5" spans="1:15" ht="39" customHeight="1">
      <c r="A5" s="69" t="s">
        <v>71</v>
      </c>
      <c r="B5" s="69" t="s">
        <v>2</v>
      </c>
      <c r="C5" s="71" t="s">
        <v>63</v>
      </c>
      <c r="D5" s="71"/>
      <c r="E5" s="72"/>
      <c r="F5" s="69" t="s">
        <v>3</v>
      </c>
      <c r="G5" s="74" t="s">
        <v>4</v>
      </c>
      <c r="H5" s="75"/>
      <c r="I5" s="76"/>
      <c r="J5" s="69" t="s">
        <v>5</v>
      </c>
      <c r="K5" s="69" t="s">
        <v>6</v>
      </c>
      <c r="L5" s="77" t="s">
        <v>7</v>
      </c>
      <c r="M5" s="2"/>
    </row>
    <row r="6" spans="1:15" ht="86.25" customHeight="1">
      <c r="A6" s="70"/>
      <c r="B6" s="70"/>
      <c r="C6" s="33" t="s">
        <v>8</v>
      </c>
      <c r="D6" s="33" t="s">
        <v>9</v>
      </c>
      <c r="E6" s="34" t="s">
        <v>10</v>
      </c>
      <c r="F6" s="73"/>
      <c r="G6" s="35" t="s">
        <v>60</v>
      </c>
      <c r="H6" s="36" t="s">
        <v>11</v>
      </c>
      <c r="I6" s="35" t="s">
        <v>12</v>
      </c>
      <c r="J6" s="73"/>
      <c r="K6" s="73"/>
      <c r="L6" s="78"/>
      <c r="M6" s="2"/>
    </row>
    <row r="7" spans="1:15" s="5" customFormat="1" ht="30" customHeight="1">
      <c r="A7" s="70"/>
      <c r="B7" s="70"/>
      <c r="C7" s="37" t="s">
        <v>65</v>
      </c>
      <c r="D7" s="37" t="s">
        <v>65</v>
      </c>
      <c r="E7" s="37" t="s">
        <v>65</v>
      </c>
      <c r="F7" s="37" t="s">
        <v>65</v>
      </c>
      <c r="G7" s="37" t="s">
        <v>65</v>
      </c>
      <c r="H7" s="37" t="s">
        <v>65</v>
      </c>
      <c r="I7" s="37" t="s">
        <v>65</v>
      </c>
      <c r="J7" s="37" t="s">
        <v>65</v>
      </c>
      <c r="K7" s="37" t="s">
        <v>65</v>
      </c>
      <c r="L7" s="37" t="s">
        <v>13</v>
      </c>
      <c r="M7" s="2"/>
      <c r="N7" s="1"/>
      <c r="O7" s="1"/>
    </row>
    <row r="8" spans="1:15" s="5" customFormat="1">
      <c r="A8" s="38">
        <v>1</v>
      </c>
      <c r="B8" s="38">
        <v>2</v>
      </c>
      <c r="C8" s="38">
        <v>3</v>
      </c>
      <c r="D8" s="38">
        <v>4</v>
      </c>
      <c r="E8" s="56" t="s">
        <v>58</v>
      </c>
      <c r="F8" s="38">
        <v>6</v>
      </c>
      <c r="G8" s="38">
        <v>7</v>
      </c>
      <c r="H8" s="38">
        <v>8</v>
      </c>
      <c r="I8" s="38">
        <v>9</v>
      </c>
      <c r="J8" s="38">
        <v>10</v>
      </c>
      <c r="K8" s="38">
        <v>11</v>
      </c>
      <c r="L8" s="38" t="s">
        <v>59</v>
      </c>
      <c r="M8" s="9"/>
      <c r="N8" s="1"/>
      <c r="O8" s="1"/>
    </row>
    <row r="9" spans="1:15">
      <c r="A9" s="39">
        <v>1000</v>
      </c>
      <c r="B9" s="40" t="s">
        <v>14</v>
      </c>
      <c r="C9" s="41">
        <f>C10+C11</f>
        <v>437221323.15974063</v>
      </c>
      <c r="D9" s="41">
        <f t="shared" ref="D9:L9" si="0">D10+D11</f>
        <v>304258161.64391577</v>
      </c>
      <c r="E9" s="41">
        <f t="shared" si="0"/>
        <v>741479484.80365646</v>
      </c>
      <c r="F9" s="41">
        <f t="shared" si="0"/>
        <v>35010631.423339233</v>
      </c>
      <c r="G9" s="41">
        <f t="shared" si="0"/>
        <v>150050.36250000002</v>
      </c>
      <c r="H9" s="41">
        <f t="shared" si="0"/>
        <v>1363003.9600000002</v>
      </c>
      <c r="I9" s="41">
        <f t="shared" si="0"/>
        <v>157180</v>
      </c>
      <c r="J9" s="41">
        <f t="shared" si="0"/>
        <v>19011833.597496901</v>
      </c>
      <c r="K9" s="41">
        <f t="shared" si="0"/>
        <v>124911053.75786573</v>
      </c>
      <c r="L9" s="41">
        <f t="shared" si="0"/>
        <v>922083237.90485835</v>
      </c>
      <c r="M9" s="10"/>
    </row>
    <row r="10" spans="1:15" ht="18" customHeight="1">
      <c r="A10" s="42">
        <v>1100</v>
      </c>
      <c r="B10" s="43" t="s">
        <v>15</v>
      </c>
      <c r="C10" s="21">
        <v>351190378.38023829</v>
      </c>
      <c r="D10" s="21">
        <v>245824867.25412413</v>
      </c>
      <c r="E10" s="57">
        <f>C10+D10</f>
        <v>597015245.63436246</v>
      </c>
      <c r="F10" s="21">
        <v>28239514.638601989</v>
      </c>
      <c r="G10" s="21">
        <v>122635.10250000001</v>
      </c>
      <c r="H10" s="21">
        <v>1149483.8500000001</v>
      </c>
      <c r="I10" s="21">
        <v>126203</v>
      </c>
      <c r="J10" s="21">
        <v>14984611.867058832</v>
      </c>
      <c r="K10" s="21">
        <v>101158204.41544111</v>
      </c>
      <c r="L10" s="57">
        <f>SUM(E10:K10)</f>
        <v>742795898.50796449</v>
      </c>
      <c r="M10" s="11"/>
    </row>
    <row r="11" spans="1:15" s="6" customFormat="1" ht="45">
      <c r="A11" s="44">
        <v>1200</v>
      </c>
      <c r="B11" s="45" t="s">
        <v>16</v>
      </c>
      <c r="C11" s="21">
        <v>86030944.779502332</v>
      </c>
      <c r="D11" s="21">
        <v>58433294.389791638</v>
      </c>
      <c r="E11" s="57">
        <f>C11+D11</f>
        <v>144464239.16929397</v>
      </c>
      <c r="F11" s="21">
        <v>6771116.7847372405</v>
      </c>
      <c r="G11" s="21">
        <v>27415.260000000002</v>
      </c>
      <c r="H11" s="21">
        <v>213520.11000000004</v>
      </c>
      <c r="I11" s="21">
        <v>30977</v>
      </c>
      <c r="J11" s="21">
        <v>4027221.730438069</v>
      </c>
      <c r="K11" s="21">
        <v>23752849.34242462</v>
      </c>
      <c r="L11" s="57">
        <f t="shared" ref="L11:L25" si="1">SUM(E11:K11)</f>
        <v>179287339.39689392</v>
      </c>
      <c r="M11" s="11"/>
    </row>
    <row r="12" spans="1:15" ht="21.75" customHeight="1">
      <c r="A12" s="46">
        <v>2000</v>
      </c>
      <c r="B12" s="47" t="s">
        <v>17</v>
      </c>
      <c r="C12" s="57">
        <f t="shared" ref="C12:K12" si="2">C13+C14+C15+C16+C17</f>
        <v>196522471.86472106</v>
      </c>
      <c r="D12" s="57">
        <f t="shared" si="2"/>
        <v>166016750.64925766</v>
      </c>
      <c r="E12" s="57">
        <f t="shared" si="2"/>
        <v>362539222.51397872</v>
      </c>
      <c r="F12" s="57">
        <f t="shared" si="2"/>
        <v>14433711.835714743</v>
      </c>
      <c r="G12" s="57">
        <f t="shared" si="2"/>
        <v>594628.82000000007</v>
      </c>
      <c r="H12" s="57">
        <f t="shared" si="2"/>
        <v>1034475.0000000001</v>
      </c>
      <c r="I12" s="57">
        <f t="shared" si="2"/>
        <v>870592.02</v>
      </c>
      <c r="J12" s="57">
        <f t="shared" si="2"/>
        <v>17648537.744541369</v>
      </c>
      <c r="K12" s="57">
        <f t="shared" si="2"/>
        <v>73620332.645596743</v>
      </c>
      <c r="L12" s="57">
        <f t="shared" si="1"/>
        <v>470741500.57983154</v>
      </c>
      <c r="M12" s="10"/>
    </row>
    <row r="13" spans="1:15" ht="35.25" customHeight="1">
      <c r="A13" s="42">
        <v>2100</v>
      </c>
      <c r="B13" s="43" t="s">
        <v>18</v>
      </c>
      <c r="C13" s="21">
        <v>187275.19491379824</v>
      </c>
      <c r="D13" s="21">
        <v>1207008.5471169204</v>
      </c>
      <c r="E13" s="41">
        <f>C13+D13</f>
        <v>1394283.7420307186</v>
      </c>
      <c r="F13" s="21">
        <v>127282.14000059439</v>
      </c>
      <c r="G13" s="21">
        <v>169</v>
      </c>
      <c r="H13" s="21">
        <v>36665.369999999995</v>
      </c>
      <c r="I13" s="21">
        <v>0</v>
      </c>
      <c r="J13" s="21">
        <v>42299.657752238592</v>
      </c>
      <c r="K13" s="21">
        <v>518560.60999580671</v>
      </c>
      <c r="L13" s="57">
        <f t="shared" si="1"/>
        <v>2119260.5197793581</v>
      </c>
      <c r="M13" s="11"/>
    </row>
    <row r="14" spans="1:15">
      <c r="A14" s="42">
        <v>2200</v>
      </c>
      <c r="B14" s="43" t="s">
        <v>19</v>
      </c>
      <c r="C14" s="21">
        <v>50005579.314412028</v>
      </c>
      <c r="D14" s="21">
        <v>44720613.560829692</v>
      </c>
      <c r="E14" s="41">
        <f>C14+D14</f>
        <v>94726192.875241727</v>
      </c>
      <c r="F14" s="21">
        <v>2153309.3170207855</v>
      </c>
      <c r="G14" s="21">
        <v>271169.26</v>
      </c>
      <c r="H14" s="21">
        <v>373835.63999999996</v>
      </c>
      <c r="I14" s="21">
        <v>325302.37</v>
      </c>
      <c r="J14" s="21">
        <v>5087642.6378226634</v>
      </c>
      <c r="K14" s="21">
        <v>30288593.45098941</v>
      </c>
      <c r="L14" s="57">
        <f t="shared" si="1"/>
        <v>133226045.55107459</v>
      </c>
      <c r="M14" s="11"/>
    </row>
    <row r="15" spans="1:15" ht="48" customHeight="1">
      <c r="A15" s="42">
        <v>2300</v>
      </c>
      <c r="B15" s="48" t="s">
        <v>20</v>
      </c>
      <c r="C15" s="21">
        <v>142903792.92591017</v>
      </c>
      <c r="D15" s="21">
        <v>113612786.66224883</v>
      </c>
      <c r="E15" s="41">
        <f>C15+D15</f>
        <v>256516579.58815902</v>
      </c>
      <c r="F15" s="21">
        <v>11949634.998298289</v>
      </c>
      <c r="G15" s="21">
        <v>298859.63500000001</v>
      </c>
      <c r="H15" s="21">
        <v>623528.32000000007</v>
      </c>
      <c r="I15" s="21">
        <v>545280.65</v>
      </c>
      <c r="J15" s="21">
        <v>11444492.057547312</v>
      </c>
      <c r="K15" s="21">
        <v>38256678.685248822</v>
      </c>
      <c r="L15" s="57">
        <f t="shared" si="1"/>
        <v>319635053.93425345</v>
      </c>
      <c r="M15" s="11"/>
    </row>
    <row r="16" spans="1:15" ht="33" customHeight="1">
      <c r="A16" s="32">
        <v>2400</v>
      </c>
      <c r="B16" s="49" t="s">
        <v>21</v>
      </c>
      <c r="C16" s="21">
        <v>8172.4699999999993</v>
      </c>
      <c r="D16" s="21">
        <v>98761.558003892846</v>
      </c>
      <c r="E16" s="41">
        <f>C16+D16</f>
        <v>106934.02800389285</v>
      </c>
      <c r="F16" s="21">
        <v>3314</v>
      </c>
      <c r="G16" s="21">
        <v>0</v>
      </c>
      <c r="H16" s="21">
        <v>0</v>
      </c>
      <c r="I16" s="21">
        <v>0</v>
      </c>
      <c r="J16" s="21">
        <v>1607.5853445734233</v>
      </c>
      <c r="K16" s="21">
        <v>71293.748757405061</v>
      </c>
      <c r="L16" s="57">
        <f t="shared" si="1"/>
        <v>183149.36210587132</v>
      </c>
      <c r="M16" s="12"/>
    </row>
    <row r="17" spans="1:13" ht="18" customHeight="1">
      <c r="A17" s="37">
        <v>2500</v>
      </c>
      <c r="B17" s="31" t="s">
        <v>22</v>
      </c>
      <c r="C17" s="21">
        <v>3417651.9594850689</v>
      </c>
      <c r="D17" s="21">
        <v>6377580.3210582957</v>
      </c>
      <c r="E17" s="41">
        <f>C17+D17</f>
        <v>9795232.2805433646</v>
      </c>
      <c r="F17" s="21">
        <v>200171.38039507429</v>
      </c>
      <c r="G17" s="21">
        <v>24430.924999999999</v>
      </c>
      <c r="H17" s="21">
        <v>445.67</v>
      </c>
      <c r="I17" s="21">
        <v>9</v>
      </c>
      <c r="J17" s="21">
        <v>1072495.8060745832</v>
      </c>
      <c r="K17" s="21">
        <v>4485206.1506052939</v>
      </c>
      <c r="L17" s="57">
        <f t="shared" si="1"/>
        <v>15577991.212618317</v>
      </c>
      <c r="M17" s="11"/>
    </row>
    <row r="18" spans="1:13" ht="23.25" customHeight="1">
      <c r="A18" s="46">
        <v>4000</v>
      </c>
      <c r="B18" s="47" t="s">
        <v>23</v>
      </c>
      <c r="C18" s="57">
        <f t="shared" ref="C18:K18" si="3">C19+C20+C21</f>
        <v>198697.64323653551</v>
      </c>
      <c r="D18" s="57">
        <f t="shared" si="3"/>
        <v>549333.59460924484</v>
      </c>
      <c r="E18" s="57">
        <f t="shared" si="3"/>
        <v>748031.23784578033</v>
      </c>
      <c r="F18" s="57">
        <f t="shared" si="3"/>
        <v>1333.6918095580838</v>
      </c>
      <c r="G18" s="57">
        <f t="shared" si="3"/>
        <v>64.48</v>
      </c>
      <c r="H18" s="57">
        <f t="shared" si="3"/>
        <v>135</v>
      </c>
      <c r="I18" s="57">
        <f t="shared" si="3"/>
        <v>0</v>
      </c>
      <c r="J18" s="57">
        <f t="shared" si="3"/>
        <v>37987.798256686678</v>
      </c>
      <c r="K18" s="57">
        <f t="shared" si="3"/>
        <v>279486.635828136</v>
      </c>
      <c r="L18" s="57">
        <f>SUM(E18:K18)</f>
        <v>1067038.843740161</v>
      </c>
      <c r="M18" s="10"/>
    </row>
    <row r="19" spans="1:13" ht="31.5" customHeight="1">
      <c r="A19" s="42">
        <v>4100</v>
      </c>
      <c r="B19" s="43" t="s">
        <v>24</v>
      </c>
      <c r="C19" s="21">
        <v>399</v>
      </c>
      <c r="D19" s="21">
        <v>8100</v>
      </c>
      <c r="E19" s="41">
        <f>C19+D19</f>
        <v>8499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542</v>
      </c>
      <c r="L19" s="57">
        <f t="shared" si="1"/>
        <v>9041</v>
      </c>
      <c r="M19" s="11"/>
    </row>
    <row r="20" spans="1:13" ht="32.25" customHeight="1">
      <c r="A20" s="42">
        <v>4200</v>
      </c>
      <c r="B20" s="43" t="s">
        <v>25</v>
      </c>
      <c r="C20" s="21">
        <v>182989.41152703585</v>
      </c>
      <c r="D20" s="21">
        <v>437407.49278229848</v>
      </c>
      <c r="E20" s="41">
        <f>C20+D20</f>
        <v>620396.90430933435</v>
      </c>
      <c r="F20" s="21">
        <v>7</v>
      </c>
      <c r="G20" s="21">
        <v>64.48</v>
      </c>
      <c r="H20" s="21">
        <v>135</v>
      </c>
      <c r="I20" s="21">
        <v>0</v>
      </c>
      <c r="J20" s="21">
        <v>28832.147781511518</v>
      </c>
      <c r="K20" s="21">
        <v>132583.20164931522</v>
      </c>
      <c r="L20" s="57">
        <f t="shared" si="1"/>
        <v>782018.73374016106</v>
      </c>
      <c r="M20" s="11"/>
    </row>
    <row r="21" spans="1:13">
      <c r="A21" s="42">
        <v>4300</v>
      </c>
      <c r="B21" s="43" t="s">
        <v>26</v>
      </c>
      <c r="C21" s="21">
        <v>15309.231709499662</v>
      </c>
      <c r="D21" s="21">
        <v>103826.10182694634</v>
      </c>
      <c r="E21" s="41">
        <f>C21+D21</f>
        <v>119135.33353644601</v>
      </c>
      <c r="F21" s="21">
        <v>1326.6918095580838</v>
      </c>
      <c r="G21" s="21">
        <v>0</v>
      </c>
      <c r="H21" s="21">
        <v>0</v>
      </c>
      <c r="I21" s="21">
        <v>0</v>
      </c>
      <c r="J21" s="21">
        <v>9155.6504751751581</v>
      </c>
      <c r="K21" s="21">
        <v>146361.43417882075</v>
      </c>
      <c r="L21" s="57">
        <f t="shared" si="1"/>
        <v>275979.11</v>
      </c>
      <c r="M21" s="11"/>
    </row>
    <row r="22" spans="1:13" ht="24.75" customHeight="1">
      <c r="A22" s="50" t="s">
        <v>27</v>
      </c>
      <c r="B22" s="51" t="s">
        <v>70</v>
      </c>
      <c r="C22" s="57">
        <f t="shared" ref="C22:K22" si="4">C23+C24</f>
        <v>23075434.522031948</v>
      </c>
      <c r="D22" s="57">
        <f t="shared" si="4"/>
        <v>20073003.533737354</v>
      </c>
      <c r="E22" s="57">
        <f t="shared" si="4"/>
        <v>43148438.055769302</v>
      </c>
      <c r="F22" s="57">
        <f t="shared" si="4"/>
        <v>2078368.0473220465</v>
      </c>
      <c r="G22" s="57">
        <f t="shared" si="4"/>
        <v>7661678.1099999994</v>
      </c>
      <c r="H22" s="57">
        <f t="shared" si="4"/>
        <v>12864512.869999999</v>
      </c>
      <c r="I22" s="57">
        <f t="shared" si="4"/>
        <v>4286897.22</v>
      </c>
      <c r="J22" s="57">
        <f t="shared" si="4"/>
        <v>2762123.4131755317</v>
      </c>
      <c r="K22" s="57">
        <f t="shared" si="4"/>
        <v>10675925.58041429</v>
      </c>
      <c r="L22" s="57">
        <f t="shared" si="1"/>
        <v>83477943.296681181</v>
      </c>
      <c r="M22" s="10"/>
    </row>
    <row r="23" spans="1:13" ht="19.5" customHeight="1">
      <c r="A23" s="52" t="s">
        <v>28</v>
      </c>
      <c r="B23" s="43" t="s">
        <v>29</v>
      </c>
      <c r="C23" s="21">
        <v>1216004.8541606832</v>
      </c>
      <c r="D23" s="21">
        <v>519556.73250139225</v>
      </c>
      <c r="E23" s="57">
        <f>C23+D23</f>
        <v>1735561.5866620755</v>
      </c>
      <c r="F23" s="21">
        <v>62139.182625637477</v>
      </c>
      <c r="G23" s="21">
        <v>94830.625</v>
      </c>
      <c r="H23" s="21">
        <v>45711.33</v>
      </c>
      <c r="I23" s="21">
        <v>87188.44</v>
      </c>
      <c r="J23" s="21">
        <v>73155.879571349666</v>
      </c>
      <c r="K23" s="21">
        <v>154526.77926323126</v>
      </c>
      <c r="L23" s="57">
        <f t="shared" si="1"/>
        <v>2253113.8231222942</v>
      </c>
      <c r="M23" s="11"/>
    </row>
    <row r="24" spans="1:13" ht="21.75" customHeight="1">
      <c r="A24" s="52" t="s">
        <v>30</v>
      </c>
      <c r="B24" s="43" t="s">
        <v>31</v>
      </c>
      <c r="C24" s="21">
        <v>21859429.667871267</v>
      </c>
      <c r="D24" s="21">
        <v>19553446.801235963</v>
      </c>
      <c r="E24" s="57">
        <f>C24+D24</f>
        <v>41412876.469107226</v>
      </c>
      <c r="F24" s="21">
        <v>2016228.8646964091</v>
      </c>
      <c r="G24" s="21">
        <v>7566847.4849999994</v>
      </c>
      <c r="H24" s="21">
        <v>12818801.539999999</v>
      </c>
      <c r="I24" s="21">
        <v>4199708.7799999993</v>
      </c>
      <c r="J24" s="21">
        <v>2688967.5336041818</v>
      </c>
      <c r="K24" s="21">
        <v>10521398.801151058</v>
      </c>
      <c r="L24" s="57">
        <f t="shared" si="1"/>
        <v>81224829.473558858</v>
      </c>
      <c r="M24" s="11"/>
    </row>
    <row r="25" spans="1:13" ht="75.75" customHeight="1">
      <c r="A25" s="53">
        <v>8000</v>
      </c>
      <c r="B25" s="54" t="s">
        <v>32</v>
      </c>
      <c r="C25" s="21">
        <v>2083021.7172948974</v>
      </c>
      <c r="D25" s="21">
        <v>3498652.677573917</v>
      </c>
      <c r="E25" s="41">
        <f>C25+D25</f>
        <v>5581674.3948688144</v>
      </c>
      <c r="F25" s="21">
        <v>415983.51364776801</v>
      </c>
      <c r="G25" s="21">
        <v>45657.344999999994</v>
      </c>
      <c r="H25" s="21">
        <v>235856.32</v>
      </c>
      <c r="I25" s="21">
        <v>-2871</v>
      </c>
      <c r="J25" s="21">
        <v>296709.49446766864</v>
      </c>
      <c r="K25" s="21">
        <v>4911654.1607860038</v>
      </c>
      <c r="L25" s="57">
        <f t="shared" si="1"/>
        <v>11484664.228770254</v>
      </c>
      <c r="M25" s="13"/>
    </row>
    <row r="26" spans="1:13" ht="22.5" customHeight="1">
      <c r="A26" s="37"/>
      <c r="B26" s="54" t="s">
        <v>66</v>
      </c>
      <c r="C26" s="55">
        <f t="shared" ref="C26:K26" si="5">C9+C12+C18+C22+C25</f>
        <v>659100948.9070251</v>
      </c>
      <c r="D26" s="55">
        <f t="shared" si="5"/>
        <v>494395902.09909397</v>
      </c>
      <c r="E26" s="55">
        <f t="shared" si="5"/>
        <v>1153496851.006119</v>
      </c>
      <c r="F26" s="55">
        <f t="shared" si="5"/>
        <v>51940028.511833347</v>
      </c>
      <c r="G26" s="55">
        <f t="shared" si="5"/>
        <v>8452079.1174999997</v>
      </c>
      <c r="H26" s="55">
        <f t="shared" si="5"/>
        <v>15497983.15</v>
      </c>
      <c r="I26" s="55">
        <f t="shared" si="5"/>
        <v>5311798.24</v>
      </c>
      <c r="J26" s="55">
        <f t="shared" si="5"/>
        <v>39757192.047938161</v>
      </c>
      <c r="K26" s="55">
        <f t="shared" si="5"/>
        <v>214398452.78049091</v>
      </c>
      <c r="L26" s="57">
        <f t="shared" ref="L26" si="6">SUM(E26:K26)</f>
        <v>1488854384.8538816</v>
      </c>
      <c r="M26" s="14"/>
    </row>
    <row r="27" spans="1:13" ht="46.5" customHeight="1">
      <c r="A27" s="17"/>
      <c r="B27" s="7"/>
      <c r="C27" s="19"/>
      <c r="D27" s="19"/>
      <c r="E27" s="19"/>
      <c r="F27" s="81"/>
      <c r="G27" s="19"/>
      <c r="H27" s="19"/>
      <c r="I27" s="19"/>
      <c r="J27" s="7"/>
      <c r="K27" s="7"/>
      <c r="L27" s="7"/>
      <c r="M27" s="7"/>
    </row>
    <row r="28" spans="1:13" ht="39" customHeight="1">
      <c r="A28" s="64" t="s">
        <v>33</v>
      </c>
      <c r="B28" s="64"/>
      <c r="C28" s="82">
        <v>15252054.941850556</v>
      </c>
      <c r="D28" s="82">
        <v>27912722.088940263</v>
      </c>
      <c r="E28" s="83">
        <f>C28+D28</f>
        <v>43164777.030790821</v>
      </c>
      <c r="F28" s="7"/>
      <c r="G28" s="7"/>
      <c r="H28" s="7"/>
      <c r="I28" s="7"/>
      <c r="J28" s="7"/>
      <c r="K28" s="7"/>
      <c r="L28" s="58"/>
      <c r="M28" s="7"/>
    </row>
    <row r="29" spans="1:13" ht="31.5" customHeight="1">
      <c r="A29" s="64" t="s">
        <v>64</v>
      </c>
      <c r="B29" s="64"/>
      <c r="C29" s="82">
        <v>1050957.1600000001</v>
      </c>
      <c r="D29" s="82">
        <v>7857282.3399999999</v>
      </c>
      <c r="E29" s="83">
        <f>C29+D29</f>
        <v>8908239.5</v>
      </c>
      <c r="F29" s="7"/>
      <c r="G29" s="7"/>
      <c r="H29" s="7"/>
      <c r="I29" s="7"/>
      <c r="J29" s="7"/>
      <c r="K29" s="7"/>
      <c r="L29" s="7"/>
      <c r="M29" s="7"/>
    </row>
    <row r="30" spans="1:13" ht="4.5" customHeight="1">
      <c r="A30" s="24"/>
      <c r="B30" s="24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</row>
    <row r="31" spans="1:13" ht="24.75" customHeight="1">
      <c r="A31" s="17"/>
      <c r="B31" s="7"/>
      <c r="C31" s="7"/>
      <c r="D31" s="7"/>
      <c r="E31" s="11"/>
      <c r="F31" s="7"/>
      <c r="G31" s="7"/>
      <c r="H31" s="7"/>
      <c r="I31" s="7"/>
      <c r="J31" s="7"/>
      <c r="K31" s="7"/>
      <c r="L31" s="7"/>
      <c r="M31" s="7"/>
    </row>
    <row r="32" spans="1:13" ht="25.5" customHeight="1">
      <c r="A32" s="65" t="s">
        <v>34</v>
      </c>
      <c r="B32" s="65"/>
      <c r="C32" s="7"/>
      <c r="D32" s="3" t="s">
        <v>1</v>
      </c>
      <c r="E32" s="11"/>
      <c r="F32" s="7"/>
      <c r="G32" s="7"/>
      <c r="H32" s="7"/>
      <c r="I32" s="7"/>
      <c r="J32" s="7"/>
      <c r="K32" s="7"/>
      <c r="L32" s="7"/>
      <c r="M32" s="7"/>
    </row>
    <row r="33" spans="1:16" ht="38.25" customHeight="1">
      <c r="A33" s="66" t="s">
        <v>35</v>
      </c>
      <c r="B33" s="66"/>
      <c r="C33" s="27" t="s">
        <v>61</v>
      </c>
      <c r="D33" s="27" t="s">
        <v>36</v>
      </c>
      <c r="E33" s="7"/>
      <c r="F33" s="11"/>
      <c r="G33" s="11"/>
      <c r="H33" s="7"/>
      <c r="I33" s="7"/>
      <c r="J33" s="7"/>
      <c r="K33" s="7"/>
      <c r="L33" s="7"/>
      <c r="M33" s="7"/>
    </row>
    <row r="34" spans="1:16" ht="28.5" customHeight="1">
      <c r="A34" s="67" t="s">
        <v>37</v>
      </c>
      <c r="B34" s="59"/>
      <c r="C34" s="28">
        <f>C35</f>
        <v>1216990955.8800001</v>
      </c>
      <c r="D34" s="28">
        <f>D35+D40+D43+D44+D45+D51+D57</f>
        <v>1579970571.4479995</v>
      </c>
      <c r="E34" s="11"/>
      <c r="F34" s="11"/>
      <c r="G34" s="7"/>
      <c r="H34" s="7"/>
      <c r="I34" s="7"/>
      <c r="J34" s="7"/>
      <c r="K34" s="7"/>
      <c r="L34" s="7"/>
      <c r="M34" s="7"/>
    </row>
    <row r="35" spans="1:16" ht="65.25" customHeight="1">
      <c r="A35" s="61" t="s">
        <v>38</v>
      </c>
      <c r="B35" s="61"/>
      <c r="C35" s="28">
        <f>SUM(C36:C39)</f>
        <v>1216990955.8800001</v>
      </c>
      <c r="D35" s="28">
        <f>SUM(D36:D39)</f>
        <v>1202928041.0599997</v>
      </c>
      <c r="E35" s="7"/>
      <c r="F35" s="11"/>
      <c r="G35" s="11"/>
      <c r="H35" s="7"/>
      <c r="I35" s="7"/>
      <c r="J35" s="7"/>
      <c r="K35" s="7"/>
      <c r="L35" s="7"/>
      <c r="M35" s="7"/>
    </row>
    <row r="36" spans="1:16" ht="36.75" customHeight="1">
      <c r="A36" s="62" t="s">
        <v>39</v>
      </c>
      <c r="B36" s="62"/>
      <c r="C36" s="26">
        <v>608533618.7700001</v>
      </c>
      <c r="D36" s="26">
        <v>601643448.39999986</v>
      </c>
      <c r="E36" s="7"/>
      <c r="F36" s="11"/>
      <c r="G36" s="7"/>
      <c r="H36" s="7"/>
      <c r="I36" s="7"/>
      <c r="J36" s="7"/>
      <c r="K36" s="7"/>
      <c r="L36" s="7"/>
      <c r="M36" s="7"/>
      <c r="N36" s="15"/>
      <c r="O36" s="16"/>
      <c r="P36" s="15"/>
    </row>
    <row r="37" spans="1:16" ht="42.75" customHeight="1">
      <c r="A37" s="62" t="s">
        <v>41</v>
      </c>
      <c r="B37" s="62"/>
      <c r="C37" s="26">
        <v>502033709.03999996</v>
      </c>
      <c r="D37" s="26">
        <v>505543004.35999995</v>
      </c>
      <c r="E37" s="7"/>
      <c r="F37" s="11"/>
      <c r="G37" s="7"/>
      <c r="H37" s="7"/>
      <c r="I37" s="7"/>
      <c r="J37" s="7"/>
      <c r="K37" s="7"/>
      <c r="L37" s="7"/>
      <c r="M37" s="7"/>
    </row>
    <row r="38" spans="1:16" ht="58.5" customHeight="1">
      <c r="A38" s="62" t="s">
        <v>67</v>
      </c>
      <c r="B38" s="62"/>
      <c r="C38" s="26">
        <v>55986332.180000007</v>
      </c>
      <c r="D38" s="26">
        <v>38443140.369999997</v>
      </c>
      <c r="E38" s="7"/>
      <c r="F38" s="11"/>
      <c r="G38" s="7"/>
      <c r="H38" s="7"/>
      <c r="I38" s="7"/>
      <c r="J38" s="7"/>
      <c r="K38" s="7"/>
      <c r="L38" s="7"/>
      <c r="M38" s="7"/>
    </row>
    <row r="39" spans="1:16" ht="63" customHeight="1">
      <c r="A39" s="62" t="s">
        <v>68</v>
      </c>
      <c r="B39" s="62"/>
      <c r="C39" s="26">
        <v>50437295.890000008</v>
      </c>
      <c r="D39" s="26">
        <v>57298447.930000007</v>
      </c>
      <c r="E39" s="7"/>
      <c r="F39" s="11"/>
      <c r="G39" s="7"/>
      <c r="H39" s="7"/>
      <c r="I39" s="7"/>
      <c r="J39" s="7"/>
      <c r="K39" s="7"/>
      <c r="L39" s="7"/>
      <c r="M39" s="7"/>
    </row>
    <row r="40" spans="1:16" ht="30" customHeight="1">
      <c r="A40" s="61" t="s">
        <v>62</v>
      </c>
      <c r="B40" s="61"/>
      <c r="C40" s="28" t="s">
        <v>40</v>
      </c>
      <c r="D40" s="28">
        <f>D41+D42</f>
        <v>31595783.009999998</v>
      </c>
      <c r="E40" s="7"/>
      <c r="F40" s="11"/>
      <c r="G40" s="7"/>
      <c r="H40" s="7"/>
      <c r="I40" s="7"/>
      <c r="J40" s="7"/>
      <c r="K40" s="7"/>
      <c r="L40" s="7"/>
      <c r="M40" s="22"/>
    </row>
    <row r="41" spans="1:16" ht="30" customHeight="1">
      <c r="A41" s="62" t="s">
        <v>42</v>
      </c>
      <c r="B41" s="62"/>
      <c r="C41" s="29" t="s">
        <v>40</v>
      </c>
      <c r="D41" s="26">
        <v>10290570.74</v>
      </c>
      <c r="E41" s="7"/>
      <c r="F41" s="11"/>
      <c r="G41" s="7"/>
      <c r="H41" s="7"/>
      <c r="I41" s="7"/>
      <c r="J41" s="7"/>
      <c r="K41" s="7"/>
      <c r="L41" s="7"/>
      <c r="M41" s="23" t="str">
        <f>IF(K41&gt;0,"!!! Pārmērīga kompensācija !!!","")</f>
        <v/>
      </c>
    </row>
    <row r="42" spans="1:16" ht="32.25" customHeight="1">
      <c r="A42" s="62" t="s">
        <v>43</v>
      </c>
      <c r="B42" s="62"/>
      <c r="C42" s="29" t="s">
        <v>40</v>
      </c>
      <c r="D42" s="26">
        <v>21305212.27</v>
      </c>
      <c r="E42" s="7"/>
      <c r="F42" s="11"/>
      <c r="G42" s="7"/>
      <c r="H42" s="7"/>
      <c r="I42" s="7"/>
      <c r="J42" s="7"/>
      <c r="K42" s="7"/>
      <c r="L42" s="7"/>
      <c r="M42" s="7"/>
    </row>
    <row r="43" spans="1:16" ht="29.25" customHeight="1">
      <c r="A43" s="61" t="s">
        <v>44</v>
      </c>
      <c r="B43" s="61"/>
      <c r="C43" s="28" t="s">
        <v>40</v>
      </c>
      <c r="D43" s="26">
        <v>224229636.52999997</v>
      </c>
      <c r="E43" s="7"/>
      <c r="F43" s="11"/>
      <c r="G43" s="7"/>
      <c r="H43" s="7"/>
      <c r="I43" s="7"/>
      <c r="J43" s="7"/>
      <c r="K43" s="7"/>
      <c r="L43" s="7"/>
      <c r="M43" s="7"/>
    </row>
    <row r="44" spans="1:16" ht="61.5" customHeight="1">
      <c r="A44" s="61" t="s">
        <v>45</v>
      </c>
      <c r="B44" s="61"/>
      <c r="C44" s="28" t="s">
        <v>40</v>
      </c>
      <c r="D44" s="26">
        <v>36995444.967999987</v>
      </c>
      <c r="E44" s="7"/>
      <c r="F44" s="11"/>
      <c r="G44" s="7"/>
      <c r="H44" s="7"/>
      <c r="I44" s="7"/>
      <c r="J44" s="7"/>
      <c r="K44" s="7"/>
      <c r="L44" s="7"/>
      <c r="M44" s="7"/>
    </row>
    <row r="45" spans="1:16" ht="29.25" customHeight="1">
      <c r="A45" s="61" t="s">
        <v>46</v>
      </c>
      <c r="B45" s="61"/>
      <c r="C45" s="28" t="s">
        <v>40</v>
      </c>
      <c r="D45" s="28">
        <f>D46+D50</f>
        <v>29015229.789999999</v>
      </c>
      <c r="E45" s="7"/>
      <c r="F45" s="11"/>
      <c r="G45" s="7"/>
      <c r="H45" s="7"/>
      <c r="I45" s="7"/>
      <c r="J45" s="7"/>
      <c r="K45" s="7"/>
      <c r="L45" s="7"/>
      <c r="M45" s="7"/>
    </row>
    <row r="46" spans="1:16" ht="47.25" customHeight="1">
      <c r="A46" s="59" t="s">
        <v>47</v>
      </c>
      <c r="B46" s="59"/>
      <c r="C46" s="29" t="s">
        <v>40</v>
      </c>
      <c r="D46" s="30">
        <f>D47+D48+D49</f>
        <v>26709717.75</v>
      </c>
      <c r="E46" s="7"/>
      <c r="F46" s="11"/>
      <c r="G46" s="7"/>
      <c r="H46" s="7"/>
      <c r="I46" s="7"/>
      <c r="J46" s="7"/>
      <c r="K46" s="7"/>
      <c r="L46" s="7"/>
      <c r="M46" s="7"/>
    </row>
    <row r="47" spans="1:16" ht="38.25" customHeight="1">
      <c r="A47" s="63" t="s">
        <v>48</v>
      </c>
      <c r="B47" s="63"/>
      <c r="C47" s="29" t="s">
        <v>40</v>
      </c>
      <c r="D47" s="26">
        <v>9744625.9299999997</v>
      </c>
      <c r="E47" s="7"/>
      <c r="F47" s="11"/>
      <c r="G47" s="7"/>
      <c r="H47" s="7"/>
      <c r="I47" s="7"/>
      <c r="J47" s="7"/>
      <c r="K47" s="7"/>
      <c r="L47" s="7"/>
      <c r="M47" s="7"/>
    </row>
    <row r="48" spans="1:16" ht="23.25" customHeight="1">
      <c r="A48" s="63" t="s">
        <v>49</v>
      </c>
      <c r="B48" s="63"/>
      <c r="C48" s="29" t="s">
        <v>40</v>
      </c>
      <c r="D48" s="26">
        <v>15386210.82</v>
      </c>
      <c r="E48" s="7"/>
      <c r="F48" s="11"/>
      <c r="G48" s="7"/>
      <c r="H48" s="7"/>
      <c r="I48" s="7"/>
      <c r="J48" s="7"/>
      <c r="K48" s="7"/>
      <c r="L48" s="7"/>
      <c r="M48" s="7"/>
    </row>
    <row r="49" spans="1:13" ht="33.75" customHeight="1">
      <c r="A49" s="63" t="s">
        <v>50</v>
      </c>
      <c r="B49" s="63"/>
      <c r="C49" s="29" t="s">
        <v>40</v>
      </c>
      <c r="D49" s="26">
        <v>1578881</v>
      </c>
      <c r="E49" s="7"/>
      <c r="F49" s="11"/>
      <c r="G49" s="7"/>
      <c r="H49" s="7"/>
      <c r="I49" s="7"/>
      <c r="J49" s="7"/>
      <c r="K49" s="7"/>
      <c r="L49" s="7"/>
      <c r="M49" s="7"/>
    </row>
    <row r="50" spans="1:13" ht="33" customHeight="1">
      <c r="A50" s="59" t="s">
        <v>51</v>
      </c>
      <c r="B50" s="59"/>
      <c r="C50" s="29" t="s">
        <v>40</v>
      </c>
      <c r="D50" s="26">
        <v>2305512.04</v>
      </c>
      <c r="E50" s="7"/>
      <c r="F50" s="11"/>
      <c r="G50" s="7"/>
      <c r="H50" s="7"/>
      <c r="I50" s="7"/>
      <c r="J50" s="7"/>
      <c r="K50" s="7"/>
      <c r="L50" s="7"/>
      <c r="M50" s="7"/>
    </row>
    <row r="51" spans="1:13" ht="20.25" customHeight="1">
      <c r="A51" s="61" t="s">
        <v>52</v>
      </c>
      <c r="B51" s="61"/>
      <c r="C51" s="28" t="s">
        <v>40</v>
      </c>
      <c r="D51" s="28">
        <f>SUM(D52:D56)</f>
        <v>50670676.530000001</v>
      </c>
      <c r="E51" s="7"/>
      <c r="F51" s="11"/>
      <c r="G51" s="7"/>
      <c r="H51" s="7"/>
      <c r="I51" s="7"/>
      <c r="J51" s="7"/>
      <c r="K51" s="7"/>
      <c r="L51" s="7"/>
      <c r="M51" s="7"/>
    </row>
    <row r="52" spans="1:13" ht="15" customHeight="1">
      <c r="A52" s="59" t="s">
        <v>53</v>
      </c>
      <c r="B52" s="59"/>
      <c r="C52" s="29" t="s">
        <v>40</v>
      </c>
      <c r="D52" s="26">
        <v>28336966.870000001</v>
      </c>
      <c r="E52" s="7"/>
      <c r="F52" s="11"/>
      <c r="G52" s="7"/>
      <c r="H52" s="7"/>
      <c r="I52" s="7"/>
      <c r="J52" s="7"/>
      <c r="K52" s="7"/>
      <c r="L52" s="7"/>
      <c r="M52" s="7"/>
    </row>
    <row r="53" spans="1:13" ht="22.5" customHeight="1">
      <c r="A53" s="59" t="s">
        <v>54</v>
      </c>
      <c r="B53" s="59"/>
      <c r="C53" s="29" t="s">
        <v>40</v>
      </c>
      <c r="D53" s="26">
        <v>1076</v>
      </c>
      <c r="E53" s="7"/>
      <c r="F53" s="11"/>
      <c r="G53" s="7"/>
      <c r="H53" s="7"/>
      <c r="I53" s="7"/>
      <c r="J53" s="7"/>
      <c r="K53" s="7"/>
      <c r="L53" s="7"/>
      <c r="M53" s="7"/>
    </row>
    <row r="54" spans="1:13" ht="30" customHeight="1">
      <c r="A54" s="59" t="s">
        <v>55</v>
      </c>
      <c r="B54" s="59"/>
      <c r="C54" s="29" t="s">
        <v>40</v>
      </c>
      <c r="D54" s="26">
        <v>468200.14</v>
      </c>
      <c r="E54" s="7"/>
      <c r="F54" s="11"/>
      <c r="G54" s="7"/>
      <c r="H54" s="7"/>
      <c r="I54" s="7"/>
      <c r="J54" s="7"/>
      <c r="K54" s="7"/>
      <c r="L54" s="7"/>
      <c r="M54" s="7"/>
    </row>
    <row r="55" spans="1:13" ht="42.75" customHeight="1">
      <c r="A55" s="59" t="s">
        <v>56</v>
      </c>
      <c r="B55" s="59"/>
      <c r="C55" s="29" t="s">
        <v>40</v>
      </c>
      <c r="D55" s="26">
        <v>2625189.0100000002</v>
      </c>
      <c r="E55" s="7"/>
      <c r="F55" s="11"/>
      <c r="G55" s="7"/>
      <c r="H55" s="7"/>
      <c r="I55" s="7"/>
      <c r="J55" s="7"/>
      <c r="K55" s="7"/>
      <c r="L55" s="7"/>
      <c r="M55" s="7"/>
    </row>
    <row r="56" spans="1:13" ht="31.5" customHeight="1">
      <c r="A56" s="60" t="s">
        <v>72</v>
      </c>
      <c r="B56" s="60"/>
      <c r="C56" s="29" t="s">
        <v>40</v>
      </c>
      <c r="D56" s="26">
        <v>19239244.509999998</v>
      </c>
      <c r="E56" s="7"/>
      <c r="F56" s="11"/>
      <c r="G56" s="7"/>
      <c r="H56" s="7"/>
      <c r="I56" s="7"/>
      <c r="J56" s="7"/>
      <c r="K56" s="7"/>
      <c r="L56" s="7"/>
      <c r="M56" s="7"/>
    </row>
    <row r="57" spans="1:13">
      <c r="A57" s="61" t="s">
        <v>57</v>
      </c>
      <c r="B57" s="61"/>
      <c r="C57" s="28" t="s">
        <v>40</v>
      </c>
      <c r="D57" s="28">
        <v>4535759.5600000005</v>
      </c>
      <c r="E57" s="7"/>
      <c r="F57" s="11"/>
      <c r="G57" s="7"/>
      <c r="H57" s="7"/>
      <c r="I57" s="7"/>
      <c r="J57" s="7"/>
      <c r="K57" s="7"/>
      <c r="L57" s="7"/>
      <c r="M57" s="7"/>
    </row>
    <row r="58" spans="1:13" ht="16.5" customHeight="1">
      <c r="A58" s="4"/>
      <c r="B58" s="4"/>
      <c r="C58" s="14"/>
      <c r="D58" s="14"/>
      <c r="E58" s="7"/>
      <c r="F58" s="7"/>
      <c r="G58" s="7"/>
      <c r="H58" s="7"/>
      <c r="I58" s="7"/>
      <c r="J58" s="7"/>
      <c r="K58" s="7"/>
      <c r="L58" s="7"/>
      <c r="M58" s="7"/>
    </row>
  </sheetData>
  <mergeCells count="37"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53:B53"/>
    <mergeCell ref="A42:B42"/>
    <mergeCell ref="A43:B43"/>
    <mergeCell ref="A44:B44"/>
    <mergeCell ref="A45:B45"/>
    <mergeCell ref="A46:B46"/>
    <mergeCell ref="A47:B47"/>
    <mergeCell ref="A36:B36"/>
    <mergeCell ref="A37:B37"/>
    <mergeCell ref="A38:B38"/>
    <mergeCell ref="A39:B39"/>
    <mergeCell ref="A40:B40"/>
    <mergeCell ref="A41:B41"/>
    <mergeCell ref="A28:B28"/>
    <mergeCell ref="A29:B29"/>
    <mergeCell ref="A32:B32"/>
    <mergeCell ref="A33:B33"/>
    <mergeCell ref="A34:B34"/>
    <mergeCell ref="A35:B35"/>
    <mergeCell ref="A2:L2"/>
    <mergeCell ref="A5:A7"/>
    <mergeCell ref="B5:B7"/>
    <mergeCell ref="C5:E5"/>
    <mergeCell ref="F5:F6"/>
    <mergeCell ref="G5:I5"/>
    <mergeCell ref="J5:J6"/>
    <mergeCell ref="K5:K6"/>
    <mergeCell ref="L5:L6"/>
  </mergeCells>
  <pageMargins left="0.17" right="0.17" top="0.17" bottom="0.45" header="0.31496062992125984" footer="0.31496062992125984"/>
  <pageSetup paperSize="9" scale="6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1C17614AA4674CA7E860D250A12E2A" ma:contentTypeVersion="8" ma:contentTypeDescription="Create a new document." ma:contentTypeScope="" ma:versionID="e12d11f5ccb6e3e39b3dc5c39247ea04">
  <xsd:schema xmlns:xsd="http://www.w3.org/2001/XMLSchema" xmlns:xs="http://www.w3.org/2001/XMLSchema" xmlns:p="http://schemas.microsoft.com/office/2006/metadata/properties" xmlns:ns3="c33203ee-eafc-4adc-a6e2-2be29446da9a" xmlns:ns4="28d8ba18-9071-4eee-aaee-6216c2f2d144" targetNamespace="http://schemas.microsoft.com/office/2006/metadata/properties" ma:root="true" ma:fieldsID="2cc4ff6b2a920913cf2f9bc67489f348" ns3:_="" ns4:_="">
    <xsd:import namespace="c33203ee-eafc-4adc-a6e2-2be29446da9a"/>
    <xsd:import namespace="28d8ba18-9071-4eee-aaee-6216c2f2d1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3203ee-eafc-4adc-a6e2-2be29446da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8ba18-9071-4eee-aaee-6216c2f2d14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4013A0-A386-4E9B-A7FB-3F5F2CA34B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7061762-BFBC-4403-A5AC-7548DD7C44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3203ee-eafc-4adc-a6e2-2be29446da9a"/>
    <ds:schemaRef ds:uri="28d8ba18-9071-4eee-aaee-6216c2f2d1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</vt:lpstr>
    </vt:vector>
  </TitlesOfParts>
  <Manager/>
  <Company>VOVA Centrālais fonds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X980219</dc:creator>
  <cp:keywords/>
  <dc:description/>
  <cp:lastModifiedBy>Gunita Nadziņa</cp:lastModifiedBy>
  <cp:revision/>
  <cp:lastPrinted>2023-11-08T12:09:12Z</cp:lastPrinted>
  <dcterms:created xsi:type="dcterms:W3CDTF">2000-10-19T05:10:39Z</dcterms:created>
  <dcterms:modified xsi:type="dcterms:W3CDTF">2023-11-08T12:09:18Z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0x0101002B1C17614AA4674CA7E860D250A12E2A</vt:lpwstr>
  </property>
  <property fmtid="{D5CDD505-2E9C-101B-9397-08002B2CF9AE}" pid="3" name="_activity">
    <vt:lpwstr/>
  </property>
</Properties>
</file>