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ta karjusa\AppData\Local\Microsoft\Windows\INetCache\Content.Outlook\HWASP344\"/>
    </mc:Choice>
  </mc:AlternateContent>
  <xr:revisionPtr revIDLastSave="0" documentId="8_{D9E1CCAC-42A2-477C-9705-89A5F0585080}" xr6:coauthVersionLast="47" xr6:coauthVersionMax="47" xr10:uidLastSave="{00000000-0000-0000-0000-000000000000}"/>
  <bookViews>
    <workbookView xWindow="-21615" yWindow="-1470" windowWidth="21600" windowHeight="11235" xr2:uid="{6604A41A-EEA2-4169-880D-52E676EC1C5D}"/>
  </bookViews>
  <sheets>
    <sheet name="OG_2022_12M" sheetId="1" r:id="rId1"/>
  </sheets>
  <externalReferences>
    <externalReference r:id="rId2"/>
  </externalReferences>
  <definedNames>
    <definedName name="_xlnm._FilterDatabase" localSheetId="0" hidden="1">OG_2022_12M!$A$6:$H$39</definedName>
    <definedName name="CMI_2020_12M">#REF!</definedName>
    <definedName name="DRG_AI_2020_12M">#REF!</definedName>
    <definedName name="DRG_GD">#REF!</definedName>
    <definedName name="DRG_ML_III">#REF!</definedName>
    <definedName name="Recover">[1]Macro1!$A$92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35" i="1" l="1"/>
  <c r="E36" i="1"/>
  <c r="E37" i="1"/>
  <c r="E38" i="1"/>
  <c r="E39" i="1"/>
  <c r="G34" i="1"/>
  <c r="G29" i="1"/>
  <c r="H28" i="1"/>
  <c r="H27" i="1"/>
  <c r="H25" i="1"/>
  <c r="H24" i="1"/>
  <c r="G21" i="1"/>
  <c r="H20" i="1"/>
  <c r="H16" i="1"/>
  <c r="G13" i="1"/>
  <c r="H38" i="1"/>
  <c r="F34" i="1"/>
  <c r="H19" i="1"/>
  <c r="H18" i="1"/>
  <c r="E32" i="1"/>
  <c r="E31" i="1"/>
  <c r="E23" i="1"/>
  <c r="D21" i="1"/>
  <c r="E18" i="1"/>
  <c r="E17" i="1"/>
  <c r="D13" i="1"/>
  <c r="E16" i="1"/>
  <c r="H17" i="1"/>
  <c r="C13" i="1"/>
  <c r="E24" i="1"/>
  <c r="E25" i="1"/>
  <c r="E26" i="1"/>
  <c r="H26" i="1"/>
  <c r="E27" i="1"/>
  <c r="E28" i="1"/>
  <c r="C29" i="1"/>
  <c r="D34" i="1" l="1"/>
  <c r="H34" i="1"/>
  <c r="H39" i="1"/>
  <c r="H36" i="1"/>
  <c r="H37" i="1"/>
  <c r="H30" i="1"/>
  <c r="H32" i="1"/>
  <c r="H33" i="1"/>
  <c r="H31" i="1"/>
  <c r="H23" i="1"/>
  <c r="H22" i="1"/>
  <c r="H14" i="1"/>
  <c r="H15" i="1"/>
  <c r="H11" i="1"/>
  <c r="H12" i="1"/>
  <c r="G9" i="1"/>
  <c r="G8" i="1" s="1"/>
  <c r="H10" i="1"/>
  <c r="H35" i="1"/>
  <c r="F29" i="1"/>
  <c r="H29" i="1" s="1"/>
  <c r="F21" i="1"/>
  <c r="H21" i="1" s="1"/>
  <c r="F13" i="1"/>
  <c r="H13" i="1" s="1"/>
  <c r="F9" i="1"/>
  <c r="E19" i="1"/>
  <c r="D29" i="1"/>
  <c r="E29" i="1" s="1"/>
  <c r="E30" i="1"/>
  <c r="E33" i="1"/>
  <c r="E22" i="1"/>
  <c r="E15" i="1"/>
  <c r="E14" i="1"/>
  <c r="E13" i="1"/>
  <c r="E11" i="1"/>
  <c r="E12" i="1"/>
  <c r="D9" i="1"/>
  <c r="E10" i="1"/>
  <c r="C34" i="1"/>
  <c r="C21" i="1"/>
  <c r="E21" i="1" s="1"/>
  <c r="C9" i="1"/>
  <c r="E20" i="1"/>
  <c r="H9" i="1" l="1"/>
  <c r="E34" i="1"/>
  <c r="D8" i="1"/>
  <c r="F8" i="1"/>
  <c r="H8" i="1" s="1"/>
  <c r="E9" i="1"/>
  <c r="C8" i="1"/>
  <c r="E8" i="1" l="1"/>
</calcChain>
</file>

<file path=xl/sharedStrings.xml><?xml version="1.0" encoding="utf-8"?>
<sst xmlns="http://schemas.openxmlformats.org/spreadsheetml/2006/main" count="88" uniqueCount="82">
  <si>
    <t>Pamatojums datu apkopošanai-28.08.2018.Ministru kabineta noteikumi nr. 555 "Veselības aprūpes pakalpojumu organizēšanas un samaksas  kārtība"</t>
  </si>
  <si>
    <r>
      <t>Pārskats par observācijas gadījumu skaitu un īpatsvaru uzņemšanas nodaļā</t>
    </r>
    <r>
      <rPr>
        <i/>
        <sz val="12"/>
        <rFont val="Times New Roman"/>
        <family val="1"/>
        <charset val="186"/>
      </rPr>
      <t xml:space="preserve"> (gan ambulatorie, gan stacionārie)</t>
    </r>
  </si>
  <si>
    <t>(veiktais darbs)</t>
  </si>
  <si>
    <t>Ārstniecības iestādes nosaukums (AI)</t>
  </si>
  <si>
    <t>AI kods</t>
  </si>
  <si>
    <t>Uzņemšanas nodaļas gadījumu skaits*</t>
  </si>
  <si>
    <t>Observācijas gadījumu skaits**</t>
  </si>
  <si>
    <t>Observācijas gadījumu īpatsvars no kopējā gadījumu skaita uzņemšanas nodaļā</t>
  </si>
  <si>
    <t>Uzņemšanas nodaļas gadījumu skaits, izslēdzot dzemdības un plānveida hospitalizācijas*</t>
  </si>
  <si>
    <t>Observācijas gadījumu skaits, izslēdzot dzemdības un plānveida hospitalizācijas**</t>
  </si>
  <si>
    <t>Observācijas gadījumu īpatsvars no kopējā gadījumu skaita uzņemšanas nodaļā, izslēdzot dzemdības un plānveida hospitalizācijas</t>
  </si>
  <si>
    <t>5=4/3*100</t>
  </si>
  <si>
    <t>8=7/6*100</t>
  </si>
  <si>
    <t>KOPĀ</t>
  </si>
  <si>
    <t>V līmeņa ārstniecības iestādes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</si>
  <si>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</si>
  <si>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</si>
  <si>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</si>
  <si>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</si>
  <si>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</si>
  <si>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</si>
  <si>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IV līmeņa ārstniecības iestādes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</si>
  <si>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</si>
  <si>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</si>
  <si>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</si>
  <si>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</si>
  <si>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</si>
  <si>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</si>
  <si>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</si>
  <si>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</si>
  <si>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</si>
  <si>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</si>
  <si>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</si>
  <si>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</si>
  <si>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</si>
  <si>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</si>
  <si>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</si>
  <si>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</si>
  <si>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</si>
  <si>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</si>
  <si>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</si>
  <si>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</si>
  <si>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</si>
  <si>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</si>
  <si>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</si>
  <si>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</si>
  <si>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</si>
  <si>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</si>
  <si>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</si>
  <si>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</si>
  <si>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</si>
  <si>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II līmeņa ārstniecības iestādes</t>
  </si>
  <si>
    <t>Alūksnes slimnīca</t>
  </si>
  <si>
    <t>360200027</t>
  </si>
  <si>
    <t>Krāslavas slimnīca</t>
  </si>
  <si>
    <t>600200001</t>
  </si>
  <si>
    <t>Preiļu slimnīca</t>
  </si>
  <si>
    <t>760200002</t>
  </si>
  <si>
    <t>Tukuma slimnīca</t>
  </si>
  <si>
    <t>900200046</t>
  </si>
  <si>
    <t>Specializētās ārstniecības iestādes</t>
  </si>
  <si>
    <t>Daugavpils psihoneiroloģiskā slimnīca</t>
  </si>
  <si>
    <t>050012101</t>
  </si>
  <si>
    <t>Piejūras slimnīca</t>
  </si>
  <si>
    <t>170010601</t>
  </si>
  <si>
    <t>Rīgas psihiatrijas un narkoloģijas centrs</t>
  </si>
  <si>
    <t>010012202</t>
  </si>
  <si>
    <t>Slimnīca Ģintermuiža</t>
  </si>
  <si>
    <t>090012101</t>
  </si>
  <si>
    <t>Strenču psihoneiroloģiskā slimnīca</t>
  </si>
  <si>
    <t>941800004</t>
  </si>
  <si>
    <t>*Gadījumu skaitu uzņemšanas nodaļā veido stacionāro hospitalizāciju skaits un ambulatoro epizožu (1.-6.) skaits uzņemšanas nodaļā</t>
  </si>
  <si>
    <t>**Observācijas gadījumu skaitu veido stacionāro hospitalizāciju skaits ar OG pacientu grupu un ambulatoro observācijas epizožu (1.-6.) skaits uzņemšanas nodaļā</t>
  </si>
  <si>
    <t>Atskaite ietver stacionārās kartes apmaksājamā statusā ar izrakstīšanas datumu no 1.janvāra līdz 30.jūnijam un ambulatoros talonus apmaksājamā statusā, kuriem epizodes sākuma datums uzrādīts no 1.janvāra līdz 30.jūnijam</t>
  </si>
  <si>
    <t>Pārskata periods: 2022. gads</t>
  </si>
  <si>
    <t>Observācijas kopējie rādītāji 2020. - 2022.gads</t>
  </si>
  <si>
    <t>Periods</t>
  </si>
  <si>
    <t>4=3/2*100</t>
  </si>
  <si>
    <t>7=6/5*100</t>
  </si>
  <si>
    <t>2020. gads</t>
  </si>
  <si>
    <t>2021. gads</t>
  </si>
  <si>
    <t>2022. 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</si>
</sst>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4" fillId="0" borderId="0"/>
    <xf numFmtId="0" fontId="2" fillId="0" borderId="0"/>
    <xf numFmtId="0" fontId="8" fillId="0" borderId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5" fillId="0" borderId="0" xfId="2" applyFont="1"/>
    <xf numFmtId="0" fontId="5" fillId="0" borderId="1" xfId="1" applyFont="1" applyBorder="1" applyAlignment="1">
      <alignment horizontal="left" vertical="center" wrapText="1"/>
    </xf>
    <xf numFmtId="0" fontId="5" fillId="0" borderId="0" xfId="1" applyFont="1"/>
    <xf numFmtId="0" fontId="6" fillId="0" borderId="0" xfId="3" applyFont="1" applyAlignment="1">
      <alignment horizontal="left" vertical="center"/>
    </xf>
    <xf numFmtId="0" fontId="9" fillId="0" borderId="0" xfId="4" applyFont="1"/>
    <xf numFmtId="0" fontId="3" fillId="0" borderId="0" xfId="2" applyFont="1"/>
    <xf numFmtId="0" fontId="6" fillId="2" borderId="5" xfId="5" applyFont="1" applyFill="1" applyBorder="1" applyAlignment="1">
      <alignment horizontal="left" vertical="center" wrapText="1"/>
    </xf>
    <xf numFmtId="0" fontId="6" fillId="2" borderId="6" xfId="5" applyFont="1" applyFill="1" applyBorder="1" applyAlignment="1">
      <alignment horizontal="center" vertical="center" wrapText="1"/>
    </xf>
    <xf numFmtId="0" fontId="6" fillId="2" borderId="5" xfId="5" applyFont="1" applyFill="1" applyBorder="1" applyAlignment="1">
      <alignment horizontal="center" vertical="center" wrapText="1"/>
    </xf>
    <xf numFmtId="0" fontId="6" fillId="2" borderId="7" xfId="5" applyFont="1" applyFill="1" applyBorder="1" applyAlignment="1">
      <alignment horizontal="center" vertical="center" wrapText="1"/>
    </xf>
    <xf numFmtId="0" fontId="5" fillId="0" borderId="0" xfId="6" applyFont="1"/>
    <xf numFmtId="0" fontId="11" fillId="0" borderId="8" xfId="5" applyFont="1" applyBorder="1" applyAlignment="1">
      <alignment horizontal="center" vertical="center" wrapText="1"/>
    </xf>
    <xf numFmtId="0" fontId="11" fillId="0" borderId="9" xfId="5" applyFont="1" applyBorder="1" applyAlignment="1">
      <alignment horizontal="center" vertical="center" wrapText="1"/>
    </xf>
    <xf numFmtId="0" fontId="11" fillId="0" borderId="10" xfId="5" applyFont="1" applyBorder="1" applyAlignment="1">
      <alignment horizontal="center" vertical="center" wrapText="1"/>
    </xf>
    <xf numFmtId="0" fontId="11" fillId="0" borderId="0" xfId="6" applyFont="1"/>
    <xf numFmtId="3" fontId="6" fillId="2" borderId="11" xfId="7" applyNumberFormat="1" applyFont="1" applyFill="1" applyBorder="1" applyAlignment="1" applyProtection="1">
      <alignment horizontal="left" vertical="center" wrapText="1"/>
    </xf>
    <xf numFmtId="3" fontId="6" fillId="2" borderId="12" xfId="7" applyNumberFormat="1" applyFont="1" applyFill="1" applyBorder="1" applyAlignment="1" applyProtection="1">
      <alignment vertical="center" wrapText="1"/>
    </xf>
    <xf numFmtId="3" fontId="12" fillId="2" borderId="11" xfId="7" applyNumberFormat="1" applyFont="1" applyFill="1" applyBorder="1" applyAlignment="1" applyProtection="1">
      <alignment vertical="center" wrapText="1"/>
    </xf>
    <xf numFmtId="3" fontId="12" fillId="2" borderId="13" xfId="7" applyNumberFormat="1" applyFont="1" applyFill="1" applyBorder="1" applyAlignment="1" applyProtection="1">
      <alignment vertical="center" wrapText="1"/>
    </xf>
    <xf numFmtId="9" fontId="12" fillId="2" borderId="14" xfId="8" applyFont="1" applyFill="1" applyBorder="1"/>
    <xf numFmtId="9" fontId="12" fillId="2" borderId="15" xfId="8" applyFont="1" applyFill="1" applyBorder="1" applyAlignment="1" applyProtection="1">
      <alignment vertical="center" wrapText="1"/>
    </xf>
    <xf numFmtId="0" fontId="6" fillId="0" borderId="0" xfId="6" applyFont="1"/>
    <xf numFmtId="0" fontId="6" fillId="3" borderId="16" xfId="3" applyFont="1" applyFill="1" applyBorder="1" applyAlignment="1">
      <alignment horizontal="left" indent="1"/>
    </xf>
    <xf numFmtId="0" fontId="6" fillId="3" borderId="17" xfId="3" applyFont="1" applyFill="1" applyBorder="1"/>
    <xf numFmtId="3" fontId="12" fillId="3" borderId="16" xfId="6" applyNumberFormat="1" applyFont="1" applyFill="1" applyBorder="1"/>
    <xf numFmtId="3" fontId="12" fillId="3" borderId="18" xfId="6" applyNumberFormat="1" applyFont="1" applyFill="1" applyBorder="1"/>
    <xf numFmtId="9" fontId="12" fillId="3" borderId="17" xfId="8" applyFont="1" applyFill="1" applyBorder="1"/>
    <xf numFmtId="9" fontId="12" fillId="3" borderId="19" xfId="8" applyFont="1" applyFill="1" applyBorder="1" applyAlignment="1"/>
    <xf numFmtId="0" fontId="5" fillId="0" borderId="20" xfId="3" applyFont="1" applyBorder="1" applyAlignment="1">
      <alignment horizontal="left" indent="2"/>
    </xf>
    <xf numFmtId="0" fontId="5" fillId="0" borderId="21" xfId="3" applyFont="1" applyBorder="1"/>
    <xf numFmtId="164" fontId="3" fillId="0" borderId="20" xfId="7" applyNumberFormat="1" applyFont="1" applyFill="1" applyBorder="1" applyAlignment="1"/>
    <xf numFmtId="3" fontId="3" fillId="0" borderId="1" xfId="8" applyNumberFormat="1" applyFont="1" applyFill="1" applyBorder="1" applyAlignment="1"/>
    <xf numFmtId="9" fontId="3" fillId="0" borderId="21" xfId="8" applyFont="1" applyFill="1" applyBorder="1"/>
    <xf numFmtId="3" fontId="3" fillId="0" borderId="20" xfId="6" applyNumberFormat="1" applyFont="1" applyBorder="1"/>
    <xf numFmtId="3" fontId="3" fillId="0" borderId="1" xfId="6" applyNumberFormat="1" applyFont="1" applyBorder="1"/>
    <xf numFmtId="0" fontId="5" fillId="0" borderId="22" xfId="3" applyFont="1" applyBorder="1" applyAlignment="1">
      <alignment horizontal="left" indent="2"/>
    </xf>
    <xf numFmtId="0" fontId="5" fillId="0" borderId="23" xfId="3" applyFont="1" applyBorder="1"/>
    <xf numFmtId="9" fontId="3" fillId="0" borderId="23" xfId="8" applyFont="1" applyFill="1" applyBorder="1"/>
    <xf numFmtId="164" fontId="12" fillId="3" borderId="16" xfId="7" applyNumberFormat="1" applyFont="1" applyFill="1" applyBorder="1" applyAlignment="1"/>
    <xf numFmtId="164" fontId="12" fillId="3" borderId="18" xfId="7" applyNumberFormat="1" applyFont="1" applyFill="1" applyBorder="1" applyAlignment="1"/>
    <xf numFmtId="3" fontId="12" fillId="3" borderId="16" xfId="7" applyNumberFormat="1" applyFont="1" applyFill="1" applyBorder="1" applyAlignment="1"/>
    <xf numFmtId="3" fontId="12" fillId="3" borderId="18" xfId="7" applyNumberFormat="1" applyFont="1" applyFill="1" applyBorder="1" applyAlignment="1"/>
    <xf numFmtId="0" fontId="13" fillId="3" borderId="16" xfId="9" applyFont="1" applyFill="1" applyBorder="1" applyAlignment="1">
      <alignment horizontal="left" indent="1"/>
    </xf>
    <xf numFmtId="0" fontId="13" fillId="3" borderId="17" xfId="9" applyFont="1" applyFill="1" applyBorder="1"/>
    <xf numFmtId="164" fontId="13" fillId="3" borderId="16" xfId="7" applyNumberFormat="1" applyFont="1" applyFill="1" applyBorder="1" applyAlignment="1">
      <alignment horizontal="left"/>
    </xf>
    <xf numFmtId="164" fontId="13" fillId="3" borderId="24" xfId="7" applyNumberFormat="1" applyFont="1" applyFill="1" applyBorder="1" applyAlignment="1">
      <alignment horizontal="left"/>
    </xf>
    <xf numFmtId="9" fontId="13" fillId="3" borderId="17" xfId="8" applyFont="1" applyFill="1" applyBorder="1" applyAlignment="1"/>
    <xf numFmtId="0" fontId="14" fillId="0" borderId="20" xfId="9" applyFont="1" applyBorder="1" applyAlignment="1">
      <alignment horizontal="left" indent="2"/>
    </xf>
    <xf numFmtId="0" fontId="14" fillId="0" borderId="21" xfId="9" applyFont="1" applyBorder="1"/>
    <xf numFmtId="9" fontId="14" fillId="0" borderId="21" xfId="8" applyFont="1" applyFill="1" applyBorder="1" applyAlignment="1"/>
    <xf numFmtId="0" fontId="14" fillId="0" borderId="22" xfId="9" applyFont="1" applyBorder="1" applyAlignment="1">
      <alignment horizontal="left" indent="2"/>
    </xf>
    <xf numFmtId="0" fontId="14" fillId="0" borderId="23" xfId="9" applyFont="1" applyBorder="1"/>
    <xf numFmtId="9" fontId="14" fillId="0" borderId="23" xfId="8" applyFont="1" applyFill="1" applyBorder="1" applyAlignment="1"/>
    <xf numFmtId="0" fontId="5" fillId="0" borderId="0" xfId="3" applyFont="1" applyAlignment="1">
      <alignment horizontal="left" indent="2"/>
    </xf>
    <xf numFmtId="0" fontId="5" fillId="0" borderId="0" xfId="3" applyFont="1"/>
    <xf numFmtId="164" fontId="5" fillId="0" borderId="0" xfId="7" applyNumberFormat="1" applyFont="1" applyFill="1" applyBorder="1" applyAlignment="1"/>
    <xf numFmtId="3" fontId="5" fillId="0" borderId="0" xfId="8" applyNumberFormat="1" applyFont="1" applyFill="1" applyBorder="1" applyAlignment="1"/>
    <xf numFmtId="9" fontId="5" fillId="0" borderId="0" xfId="8" applyFont="1" applyFill="1" applyBorder="1"/>
    <xf numFmtId="3" fontId="5" fillId="0" borderId="0" xfId="6" applyNumberFormat="1" applyFont="1"/>
    <xf numFmtId="0" fontId="15" fillId="0" borderId="0" xfId="6" applyFont="1"/>
    <xf numFmtId="0" fontId="16" fillId="0" borderId="0" xfId="3" applyFont="1" applyAlignment="1">
      <alignment horizontal="left" wrapText="1"/>
    </xf>
    <xf numFmtId="164" fontId="3" fillId="0" borderId="22" xfId="7" applyNumberFormat="1" applyFont="1" applyFill="1" applyBorder="1" applyAlignment="1"/>
    <xf numFmtId="3" fontId="3" fillId="0" borderId="25" xfId="8" applyNumberFormat="1" applyFont="1" applyFill="1" applyBorder="1" applyAlignment="1"/>
    <xf numFmtId="3" fontId="3" fillId="0" borderId="22" xfId="6" applyNumberFormat="1" applyFont="1" applyBorder="1"/>
    <xf numFmtId="3" fontId="3" fillId="0" borderId="25" xfId="6" applyNumberFormat="1" applyFont="1" applyBorder="1"/>
    <xf numFmtId="0" fontId="6" fillId="2" borderId="8" xfId="5" applyFont="1" applyFill="1" applyBorder="1" applyAlignment="1">
      <alignment horizontal="center" vertical="center" wrapText="1"/>
    </xf>
    <xf numFmtId="0" fontId="6" fillId="2" borderId="9" xfId="5" applyFont="1" applyFill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5" fillId="0" borderId="8" xfId="5" applyFont="1" applyBorder="1" applyAlignment="1">
      <alignment horizontal="center" vertical="center" wrapText="1"/>
    </xf>
    <xf numFmtId="0" fontId="6" fillId="0" borderId="0" xfId="3" applyFont="1"/>
    <xf numFmtId="0" fontId="6" fillId="2" borderId="26" xfId="5" applyFont="1" applyFill="1" applyBorder="1" applyAlignment="1">
      <alignment horizontal="center" vertical="center" wrapText="1"/>
    </xf>
    <xf numFmtId="0" fontId="6" fillId="2" borderId="10" xfId="5" applyFont="1" applyFill="1" applyBorder="1" applyAlignment="1">
      <alignment horizontal="center" vertical="center" wrapText="1"/>
    </xf>
    <xf numFmtId="0" fontId="5" fillId="0" borderId="26" xfId="5" applyFont="1" applyBorder="1" applyAlignment="1">
      <alignment horizontal="center" vertical="center" wrapText="1"/>
    </xf>
    <xf numFmtId="0" fontId="5" fillId="0" borderId="10" xfId="5" applyFont="1" applyBorder="1" applyAlignment="1">
      <alignment horizontal="center" vertical="center" wrapText="1"/>
    </xf>
    <xf numFmtId="3" fontId="5" fillId="0" borderId="29" xfId="3" applyNumberFormat="1" applyFont="1" applyBorder="1" applyAlignment="1">
      <alignment horizontal="right"/>
    </xf>
    <xf numFmtId="165" fontId="5" fillId="0" borderId="23" xfId="11" applyNumberFormat="1" applyFont="1" applyFill="1" applyBorder="1" applyAlignment="1"/>
    <xf numFmtId="3" fontId="17" fillId="0" borderId="4" xfId="3" applyNumberFormat="1" applyFont="1" applyBorder="1" applyAlignment="1">
      <alignment horizontal="right"/>
    </xf>
    <xf numFmtId="164" fontId="17" fillId="0" borderId="1" xfId="13" applyNumberFormat="1" applyFont="1" applyFill="1" applyBorder="1" applyAlignment="1"/>
    <xf numFmtId="165" fontId="17" fillId="0" borderId="21" xfId="11" applyNumberFormat="1" applyFont="1" applyFill="1" applyBorder="1" applyAlignment="1"/>
    <xf numFmtId="0" fontId="5" fillId="0" borderId="8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17" fillId="0" borderId="27" xfId="3" applyFont="1" applyBorder="1" applyAlignment="1">
      <alignment horizontal="left"/>
    </xf>
    <xf numFmtId="0" fontId="17" fillId="0" borderId="28" xfId="3" applyFont="1" applyBorder="1" applyAlignment="1">
      <alignment horizontal="left"/>
    </xf>
    <xf numFmtId="0" fontId="17" fillId="0" borderId="20" xfId="3" applyFont="1" applyBorder="1" applyAlignment="1">
      <alignment horizontal="left"/>
    </xf>
    <xf numFmtId="0" fontId="17" fillId="0" borderId="21" xfId="3" applyFont="1" applyBorder="1" applyAlignment="1">
      <alignment horizontal="left"/>
    </xf>
    <xf numFmtId="0" fontId="5" fillId="0" borderId="22" xfId="3" applyFont="1" applyBorder="1" applyAlignment="1">
      <alignment horizontal="left"/>
    </xf>
    <xf numFmtId="0" fontId="5" fillId="0" borderId="23" xfId="3" applyFont="1" applyBorder="1" applyAlignment="1">
      <alignment horizontal="left"/>
    </xf>
    <xf numFmtId="0" fontId="6" fillId="2" borderId="8" xfId="5" applyFont="1" applyFill="1" applyBorder="1" applyAlignment="1">
      <alignment horizontal="center" vertical="center" wrapText="1"/>
    </xf>
    <xf numFmtId="0" fontId="6" fillId="2" borderId="9" xfId="5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5" fillId="0" borderId="0" xfId="6" applyFont="1" applyAlignment="1">
      <alignment horizontal="left" wrapText="1"/>
    </xf>
    <xf numFmtId="0" fontId="15" fillId="0" borderId="0" xfId="6" applyFont="1" applyAlignment="1">
      <alignment horizontal="left" vertical="top" wrapText="1"/>
    </xf>
    <xf numFmtId="0" fontId="15" fillId="0" borderId="0" xfId="3" applyFont="1" applyAlignment="1">
      <alignment horizontal="left" wrapText="1"/>
    </xf>
  </cellXfs>
  <cellStyles count="14">
    <cellStyle name="Comma 2 2" xfId="7" xr:uid="{8B266551-730E-414D-BE79-8540CDD675B9}"/>
    <cellStyle name="Comma 2 2 2" xfId="12" xr:uid="{97D4BBCB-BD48-443B-92CE-4F52ECB83D95}"/>
    <cellStyle name="Comma 2 5" xfId="10" xr:uid="{228B9794-1742-4A00-B51B-AEEF3E9B3D9E}"/>
    <cellStyle name="Comma 2 5 2" xfId="13" xr:uid="{7791BAA4-5EF8-4EE0-8B0E-1F24B4C029E5}"/>
    <cellStyle name="Comma_R0001_veiktais_darbs_2009_UZŅEMŠANAS_NODAĻA 2" xfId="5" xr:uid="{A3D683D5-E7C5-4C5A-BE1A-FA0CC034776D}"/>
    <cellStyle name="Normal 2" xfId="9" xr:uid="{DA19E246-F310-460D-903A-361638B6BDC1}"/>
    <cellStyle name="Normal 2 2" xfId="6" xr:uid="{F40F2F84-0B4E-4EDF-8E1E-526E80634027}"/>
    <cellStyle name="Normal 3" xfId="4" xr:uid="{350334DF-2F21-4AE3-AD73-7916FCF7CE2A}"/>
    <cellStyle name="Normal 5" xfId="3" xr:uid="{67FCC17B-7435-4B35-81F3-6577543141CB}"/>
    <cellStyle name="Normal_parskatu_tabulas_uz5_III_rikojumam 2" xfId="1" xr:uid="{C96C0E6A-5170-4B0C-8E2A-7CB4201DD35E}"/>
    <cellStyle name="Normal_rindu_garums_veidlapa" xfId="2" xr:uid="{D747D3A5-5070-40C6-B055-A513C6A610DE}"/>
    <cellStyle name="Parasts" xfId="0" builtinId="0"/>
    <cellStyle name="Percent 2" xfId="8" xr:uid="{4A00CE39-FF10-49DF-8B20-5A5BCF65EC15}"/>
    <cellStyle name="Percent 2 3" xfId="11" xr:uid="{C6EE953A-D28E-4031-9E5A-CBE8F6563C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385762</xdr:colOff>
      <xdr:row>0</xdr:row>
      <xdr:rowOff>0</xdr:rowOff>
    </xdr:from>
    <xdr:to>
      <xdr:col>4</xdr:col>
      <xdr:colOff>226218</xdr:colOff>
      <xdr:row>0</xdr:row>
      <xdr:rowOff>1003000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88E915-FAB4-4FC6-BC16-120ABE153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0837" y="0"/>
          <a:ext cx="1970881" cy="100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ja%20Cerikova/Documents/DPN/02_OPERAT&#298;VIE%20P&#256;RSKATI/SAVA/2020_12M&#275;n/04_01_R0001_SAVA_%201.-7.%20apr.epiz._202012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01"/>
      <sheetName val="Macro1"/>
    </sheetNames>
    <sheetDataSet>
      <sheetData sheetId="0" refreshError="1"/>
      <sheetData sheetId="1">
        <row r="92">
          <cell r="A92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C0E9-2D9A-449F-BAEF-C753E53CFFB0}">
  <sheetPr>
    <tabColor theme="5" tint="0.39997558519241921"/>
  </sheetPr>
  <dimension ref="A1:H51"/>
  <sheetViews>
    <sheetView tabSelected="1" topLeftCell="A7" zoomScale="85" zoomScaleNormal="85" workbookViewId="0">
      <selection activeCell="K18" sqref="K18"/>
    </sheetView>
  </sheetViews>
  <sheetFormatPr defaultColWidth="9.44140625" defaultRowHeight="15.6" x14ac:dyDescent="0.3"/>
  <cols>
    <col min="1" max="1" width="42.44140625" style="1" customWidth="1"/>
    <col min="2" max="2" width="11.5546875" style="1" customWidth="1"/>
    <col min="3" max="3" width="14.5546875" style="1" customWidth="1"/>
    <col min="4" max="4" width="16" style="1" customWidth="1"/>
    <col min="5" max="5" width="16.44140625" style="1" customWidth="1"/>
    <col min="6" max="6" width="19.44140625" style="1" customWidth="1"/>
    <col min="7" max="7" width="20.5546875" style="1" customWidth="1"/>
    <col min="8" max="8" width="20.88671875" style="1" customWidth="1"/>
    <col min="9" max="16384" width="9.44140625" style="1"/>
  </cols>
  <sheetData>
    <row r="1" spans="1:8" ht="81" customHeight="1" x14ac:dyDescent="0.3">
      <c r="A1" s="90"/>
      <c r="B1" s="90"/>
      <c r="C1" s="90"/>
      <c r="D1" s="90"/>
      <c r="E1" s="90"/>
      <c r="F1" s="90"/>
      <c r="G1" s="90"/>
      <c r="H1" s="90"/>
    </row>
    <row r="2" spans="1:8" s="3" customFormat="1" ht="61.5" customHeight="1" x14ac:dyDescent="0.3">
      <c r="A2" s="2" t="s">
        <v>0</v>
      </c>
      <c r="B2" s="91" t="s">
        <v>1</v>
      </c>
      <c r="C2" s="92"/>
      <c r="D2" s="92"/>
      <c r="E2" s="92"/>
      <c r="F2" s="92"/>
      <c r="G2" s="92"/>
      <c r="H2" s="93"/>
    </row>
    <row r="4" spans="1:8" x14ac:dyDescent="0.3">
      <c r="A4" s="4" t="s">
        <v>74</v>
      </c>
    </row>
    <row r="5" spans="1:8" s="6" customFormat="1" ht="16.2" thickBot="1" x14ac:dyDescent="0.35">
      <c r="A5" s="5" t="s">
        <v>2</v>
      </c>
    </row>
    <row r="6" spans="1:8" s="11" customFormat="1" ht="125.4" thickBot="1" x14ac:dyDescent="0.35">
      <c r="A6" s="7" t="s">
        <v>3</v>
      </c>
      <c r="B6" s="8" t="s">
        <v>4</v>
      </c>
      <c r="C6" s="9" t="s">
        <v>5</v>
      </c>
      <c r="D6" s="10" t="s">
        <v>6</v>
      </c>
      <c r="E6" s="8" t="s">
        <v>7</v>
      </c>
      <c r="F6" s="9" t="s">
        <v>8</v>
      </c>
      <c r="G6" s="10" t="s">
        <v>9</v>
      </c>
      <c r="H6" s="8" t="s">
        <v>10</v>
      </c>
    </row>
    <row r="7" spans="1:8" s="15" customFormat="1" ht="10.8" thickBot="1" x14ac:dyDescent="0.25">
      <c r="A7" s="12">
        <v>1</v>
      </c>
      <c r="B7" s="13">
        <v>2</v>
      </c>
      <c r="C7" s="12">
        <v>3</v>
      </c>
      <c r="D7" s="14">
        <v>4</v>
      </c>
      <c r="E7" s="13" t="s">
        <v>11</v>
      </c>
      <c r="F7" s="12">
        <v>6</v>
      </c>
      <c r="G7" s="14">
        <v>7</v>
      </c>
      <c r="H7" s="13" t="s">
        <v>12</v>
      </c>
    </row>
    <row r="8" spans="1:8" s="22" customFormat="1" ht="15" customHeight="1" thickBot="1" x14ac:dyDescent="0.35">
      <c r="A8" s="16" t="s">
        <v>13</v>
      </c>
      <c r="B8" s="17"/>
      <c r="C8" s="18">
        <f>C29+C21+C13+C9+C34</f>
        <v>518149</v>
      </c>
      <c r="D8" s="19">
        <f>D29+D21+D13+D9+D34</f>
        <v>102567</v>
      </c>
      <c r="E8" s="20">
        <f t="shared" ref="E8:E39" si="0">D8/C8</f>
        <v>0.1979488525501352</v>
      </c>
      <c r="F8" s="18">
        <f>F29+F21+F13+F9+F34</f>
        <v>443364</v>
      </c>
      <c r="G8" s="19">
        <f>G29+G21+G13+G9+G34</f>
        <v>102446</v>
      </c>
      <c r="H8" s="21">
        <f>G8/F8</f>
        <v>0.23106521954872294</v>
      </c>
    </row>
    <row r="9" spans="1:8" s="22" customFormat="1" x14ac:dyDescent="0.3">
      <c r="A9" s="23" t="s">
        <v>14</v>
      </c>
      <c r="B9" s="24"/>
      <c r="C9" s="25">
        <f>SUM(C10:C12)</f>
        <v>221632</v>
      </c>
      <c r="D9" s="26">
        <f>SUM(D10:D12)</f>
        <v>55125</v>
      </c>
      <c r="E9" s="27">
        <f t="shared" si="0"/>
        <v>0.24872310857637886</v>
      </c>
      <c r="F9" s="25">
        <f t="shared" ref="F9:G9" si="1">SUM(F10:F12)</f>
        <v>168784</v>
      </c>
      <c r="G9" s="26">
        <f t="shared" si="1"/>
        <v>55065</v>
      </c>
      <c r="H9" s="28">
        <f t="shared" ref="H9:H39" si="2">G9/F9</f>
        <v>0.32624537870888237</v>
      </c>
    </row>
    <row r="10" spans="1:8" s="11" customFormat="1" x14ac:dyDescent="0.3">
      <c r="A10" s="29" t="s">
        <v>15</v>
      </c>
      <c r="B10" s="30" t="s">
        <v>16</v>
      </c>
      <c r="C10" s="31">
        <v>41326</v>
      </c>
      <c r="D10" s="32">
        <v>17992</v>
      </c>
      <c r="E10" s="33">
        <f>D10/C10</f>
        <v>0.43536756521318298</v>
      </c>
      <c r="F10" s="34">
        <v>35159</v>
      </c>
      <c r="G10" s="35">
        <v>17973</v>
      </c>
      <c r="H10" s="33">
        <f t="shared" si="2"/>
        <v>0.51119201342472764</v>
      </c>
    </row>
    <row r="11" spans="1:8" s="11" customFormat="1" x14ac:dyDescent="0.3">
      <c r="A11" s="29" t="s">
        <v>17</v>
      </c>
      <c r="B11" s="30" t="s">
        <v>18</v>
      </c>
      <c r="C11" s="31">
        <v>80708</v>
      </c>
      <c r="D11" s="32">
        <v>23030</v>
      </c>
      <c r="E11" s="33">
        <f t="shared" si="0"/>
        <v>0.2853496555483967</v>
      </c>
      <c r="F11" s="34">
        <v>58046</v>
      </c>
      <c r="G11" s="35">
        <v>22997</v>
      </c>
      <c r="H11" s="33">
        <f t="shared" si="2"/>
        <v>0.39618578368879853</v>
      </c>
    </row>
    <row r="12" spans="1:8" s="11" customFormat="1" ht="16.2" thickBot="1" x14ac:dyDescent="0.35">
      <c r="A12" s="36" t="s">
        <v>19</v>
      </c>
      <c r="B12" s="37" t="s">
        <v>20</v>
      </c>
      <c r="C12" s="31">
        <v>99598</v>
      </c>
      <c r="D12" s="32">
        <v>14103</v>
      </c>
      <c r="E12" s="38">
        <f t="shared" si="0"/>
        <v>0.14159922890017873</v>
      </c>
      <c r="F12" s="34">
        <v>75579</v>
      </c>
      <c r="G12" s="35">
        <v>14095</v>
      </c>
      <c r="H12" s="38">
        <f t="shared" si="2"/>
        <v>0.18649360272033236</v>
      </c>
    </row>
    <row r="13" spans="1:8" s="22" customFormat="1" x14ac:dyDescent="0.3">
      <c r="A13" s="23" t="s">
        <v>21</v>
      </c>
      <c r="B13" s="24"/>
      <c r="C13" s="39">
        <f>SUM(C14:C20)</f>
        <v>185357</v>
      </c>
      <c r="D13" s="40">
        <f>SUM(D14:D20)</f>
        <v>28745</v>
      </c>
      <c r="E13" s="27">
        <f t="shared" si="0"/>
        <v>0.15507911759469564</v>
      </c>
      <c r="F13" s="41">
        <f t="shared" ref="F13:G13" si="3">SUM(F14:F20)</f>
        <v>170096</v>
      </c>
      <c r="G13" s="42">
        <f t="shared" si="3"/>
        <v>28720</v>
      </c>
      <c r="H13" s="28">
        <f t="shared" si="2"/>
        <v>0.16884582823817137</v>
      </c>
    </row>
    <row r="14" spans="1:8" s="11" customFormat="1" x14ac:dyDescent="0.3">
      <c r="A14" s="29" t="s">
        <v>22</v>
      </c>
      <c r="B14" s="30" t="s">
        <v>23</v>
      </c>
      <c r="C14" s="31">
        <v>36883</v>
      </c>
      <c r="D14" s="32">
        <v>9739</v>
      </c>
      <c r="E14" s="33">
        <f t="shared" si="0"/>
        <v>0.26405118889461271</v>
      </c>
      <c r="F14" s="34">
        <v>33262</v>
      </c>
      <c r="G14" s="35">
        <v>9732</v>
      </c>
      <c r="H14" s="33">
        <f t="shared" si="2"/>
        <v>0.29258613432746078</v>
      </c>
    </row>
    <row r="15" spans="1:8" s="11" customFormat="1" x14ac:dyDescent="0.3">
      <c r="A15" s="29" t="s">
        <v>24</v>
      </c>
      <c r="B15" s="30" t="s">
        <v>25</v>
      </c>
      <c r="C15" s="31">
        <v>28937</v>
      </c>
      <c r="D15" s="32">
        <v>2880</v>
      </c>
      <c r="E15" s="33">
        <f t="shared" si="0"/>
        <v>9.952655769430141E-2</v>
      </c>
      <c r="F15" s="34">
        <v>27655</v>
      </c>
      <c r="G15" s="35">
        <v>2879</v>
      </c>
      <c r="H15" s="33">
        <f t="shared" si="2"/>
        <v>0.10410414030012656</v>
      </c>
    </row>
    <row r="16" spans="1:8" s="11" customFormat="1" x14ac:dyDescent="0.3">
      <c r="A16" s="29" t="s">
        <v>26</v>
      </c>
      <c r="B16" s="30" t="s">
        <v>27</v>
      </c>
      <c r="C16" s="31">
        <v>17531</v>
      </c>
      <c r="D16" s="32">
        <v>7168</v>
      </c>
      <c r="E16" s="33">
        <f t="shared" si="0"/>
        <v>0.40887570589241912</v>
      </c>
      <c r="F16" s="34">
        <v>16742</v>
      </c>
      <c r="G16" s="35">
        <v>7162</v>
      </c>
      <c r="H16" s="33">
        <f t="shared" si="2"/>
        <v>0.42778640544737784</v>
      </c>
    </row>
    <row r="17" spans="1:8" s="11" customFormat="1" x14ac:dyDescent="0.3">
      <c r="A17" s="29" t="s">
        <v>28</v>
      </c>
      <c r="B17" s="30" t="s">
        <v>29</v>
      </c>
      <c r="C17" s="31">
        <v>33064</v>
      </c>
      <c r="D17" s="32">
        <v>2028</v>
      </c>
      <c r="E17" s="33">
        <f t="shared" si="0"/>
        <v>6.1335591579966126E-2</v>
      </c>
      <c r="F17" s="34">
        <v>27997</v>
      </c>
      <c r="G17" s="35">
        <v>2025</v>
      </c>
      <c r="H17" s="33">
        <f t="shared" si="2"/>
        <v>7.2329178126227814E-2</v>
      </c>
    </row>
    <row r="18" spans="1:8" s="11" customFormat="1" x14ac:dyDescent="0.3">
      <c r="A18" s="29" t="s">
        <v>30</v>
      </c>
      <c r="B18" s="30" t="s">
        <v>31</v>
      </c>
      <c r="C18" s="31">
        <v>20082</v>
      </c>
      <c r="D18" s="32">
        <v>1482</v>
      </c>
      <c r="E18" s="33">
        <f t="shared" si="0"/>
        <v>7.3797430534807293E-2</v>
      </c>
      <c r="F18" s="34">
        <v>19339</v>
      </c>
      <c r="G18" s="35">
        <v>1482</v>
      </c>
      <c r="H18" s="33">
        <f t="shared" si="2"/>
        <v>7.6632711101918397E-2</v>
      </c>
    </row>
    <row r="19" spans="1:8" s="11" customFormat="1" x14ac:dyDescent="0.3">
      <c r="A19" s="29" t="s">
        <v>32</v>
      </c>
      <c r="B19" s="30" t="s">
        <v>33</v>
      </c>
      <c r="C19" s="31">
        <v>27845</v>
      </c>
      <c r="D19" s="32">
        <v>2116</v>
      </c>
      <c r="E19" s="33">
        <f t="shared" si="0"/>
        <v>7.5992099120129289E-2</v>
      </c>
      <c r="F19" s="34">
        <v>25715</v>
      </c>
      <c r="G19" s="35">
        <v>2114</v>
      </c>
      <c r="H19" s="33">
        <f t="shared" si="2"/>
        <v>8.2208827532568543E-2</v>
      </c>
    </row>
    <row r="20" spans="1:8" s="11" customFormat="1" ht="16.2" thickBot="1" x14ac:dyDescent="0.35">
      <c r="A20" s="36" t="s">
        <v>34</v>
      </c>
      <c r="B20" s="37" t="s">
        <v>35</v>
      </c>
      <c r="C20" s="31">
        <v>21015</v>
      </c>
      <c r="D20" s="32">
        <v>3332</v>
      </c>
      <c r="E20" s="38">
        <f t="shared" si="0"/>
        <v>0.15855341422793243</v>
      </c>
      <c r="F20" s="34">
        <v>19386</v>
      </c>
      <c r="G20" s="35">
        <v>3326</v>
      </c>
      <c r="H20" s="38">
        <f t="shared" si="2"/>
        <v>0.17156711028577323</v>
      </c>
    </row>
    <row r="21" spans="1:8" s="22" customFormat="1" x14ac:dyDescent="0.3">
      <c r="A21" s="23" t="s">
        <v>36</v>
      </c>
      <c r="B21" s="24"/>
      <c r="C21" s="39">
        <f>SUM(C22:C28)</f>
        <v>71434</v>
      </c>
      <c r="D21" s="40">
        <f>SUM(D22:D28)</f>
        <v>14683</v>
      </c>
      <c r="E21" s="27">
        <f t="shared" si="0"/>
        <v>0.20554637847523588</v>
      </c>
      <c r="F21" s="41">
        <f>SUM(F22:F28)</f>
        <v>66162</v>
      </c>
      <c r="G21" s="42">
        <f t="shared" ref="G21" si="4">SUM(G22:G28)</f>
        <v>14647</v>
      </c>
      <c r="H21" s="28">
        <f t="shared" si="2"/>
        <v>0.22138085305764638</v>
      </c>
    </row>
    <row r="22" spans="1:8" s="11" customFormat="1" x14ac:dyDescent="0.3">
      <c r="A22" s="29" t="s">
        <v>37</v>
      </c>
      <c r="B22" s="30" t="s">
        <v>38</v>
      </c>
      <c r="C22" s="31">
        <v>6578</v>
      </c>
      <c r="D22" s="32">
        <v>1468</v>
      </c>
      <c r="E22" s="33">
        <f t="shared" si="0"/>
        <v>0.22316813621161447</v>
      </c>
      <c r="F22" s="34">
        <v>6146</v>
      </c>
      <c r="G22" s="35">
        <v>1464</v>
      </c>
      <c r="H22" s="33">
        <f t="shared" si="2"/>
        <v>0.23820370972990562</v>
      </c>
    </row>
    <row r="23" spans="1:8" s="11" customFormat="1" x14ac:dyDescent="0.3">
      <c r="A23" s="29" t="s">
        <v>39</v>
      </c>
      <c r="B23" s="30" t="s">
        <v>40</v>
      </c>
      <c r="C23" s="31">
        <v>10626</v>
      </c>
      <c r="D23" s="32">
        <v>3061</v>
      </c>
      <c r="E23" s="33">
        <f t="shared" si="0"/>
        <v>0.28806700545830982</v>
      </c>
      <c r="F23" s="34">
        <v>10470</v>
      </c>
      <c r="G23" s="35">
        <v>3051</v>
      </c>
      <c r="H23" s="33">
        <f t="shared" si="2"/>
        <v>0.29140401146131806</v>
      </c>
    </row>
    <row r="24" spans="1:8" s="11" customFormat="1" x14ac:dyDescent="0.3">
      <c r="A24" s="29" t="s">
        <v>41</v>
      </c>
      <c r="B24" s="30" t="s">
        <v>42</v>
      </c>
      <c r="C24" s="31">
        <v>6613</v>
      </c>
      <c r="D24" s="32">
        <v>542</v>
      </c>
      <c r="E24" s="33">
        <f t="shared" si="0"/>
        <v>8.1959776198397102E-2</v>
      </c>
      <c r="F24" s="34">
        <v>6120</v>
      </c>
      <c r="G24" s="35">
        <v>542</v>
      </c>
      <c r="H24" s="33">
        <f t="shared" si="2"/>
        <v>8.8562091503267978E-2</v>
      </c>
    </row>
    <row r="25" spans="1:8" s="11" customFormat="1" x14ac:dyDescent="0.3">
      <c r="A25" s="29" t="s">
        <v>43</v>
      </c>
      <c r="B25" s="30" t="s">
        <v>44</v>
      </c>
      <c r="C25" s="31">
        <v>9787</v>
      </c>
      <c r="D25" s="32">
        <v>761</v>
      </c>
      <c r="E25" s="33">
        <f t="shared" si="0"/>
        <v>7.7756207213650758E-2</v>
      </c>
      <c r="F25" s="34">
        <v>8340</v>
      </c>
      <c r="G25" s="35">
        <v>761</v>
      </c>
      <c r="H25" s="33">
        <f t="shared" si="2"/>
        <v>9.1247002398081534E-2</v>
      </c>
    </row>
    <row r="26" spans="1:8" s="11" customFormat="1" x14ac:dyDescent="0.3">
      <c r="A26" s="29" t="s">
        <v>45</v>
      </c>
      <c r="B26" s="30" t="s">
        <v>46</v>
      </c>
      <c r="C26" s="31">
        <v>10118</v>
      </c>
      <c r="D26" s="32">
        <v>2204</v>
      </c>
      <c r="E26" s="33">
        <f t="shared" si="0"/>
        <v>0.21782961059497924</v>
      </c>
      <c r="F26" s="34">
        <v>9250</v>
      </c>
      <c r="G26" s="35">
        <v>2203</v>
      </c>
      <c r="H26" s="33">
        <f t="shared" si="2"/>
        <v>0.23816216216216216</v>
      </c>
    </row>
    <row r="27" spans="1:8" s="11" customFormat="1" x14ac:dyDescent="0.3">
      <c r="A27" s="29" t="s">
        <v>47</v>
      </c>
      <c r="B27" s="30" t="s">
        <v>48</v>
      </c>
      <c r="C27" s="31">
        <v>10970</v>
      </c>
      <c r="D27" s="32">
        <v>2343</v>
      </c>
      <c r="E27" s="33">
        <f t="shared" si="0"/>
        <v>0.21358249772105742</v>
      </c>
      <c r="F27" s="34">
        <v>9675</v>
      </c>
      <c r="G27" s="35">
        <v>2341</v>
      </c>
      <c r="H27" s="33">
        <f t="shared" si="2"/>
        <v>0.24196382428940569</v>
      </c>
    </row>
    <row r="28" spans="1:8" s="11" customFormat="1" ht="16.2" thickBot="1" x14ac:dyDescent="0.35">
      <c r="A28" s="36" t="s">
        <v>49</v>
      </c>
      <c r="B28" s="37" t="s">
        <v>50</v>
      </c>
      <c r="C28" s="31">
        <v>16742</v>
      </c>
      <c r="D28" s="32">
        <v>4304</v>
      </c>
      <c r="E28" s="38">
        <f t="shared" si="0"/>
        <v>0.25707800740652254</v>
      </c>
      <c r="F28" s="34">
        <v>16161</v>
      </c>
      <c r="G28" s="35">
        <v>4285</v>
      </c>
      <c r="H28" s="38">
        <f t="shared" si="2"/>
        <v>0.26514448363343851</v>
      </c>
    </row>
    <row r="29" spans="1:8" s="22" customFormat="1" x14ac:dyDescent="0.3">
      <c r="A29" s="23" t="s">
        <v>51</v>
      </c>
      <c r="B29" s="24"/>
      <c r="C29" s="39">
        <f>SUM(C30:C33)</f>
        <v>20087</v>
      </c>
      <c r="D29" s="40">
        <f>SUM(D30:D33)</f>
        <v>2722</v>
      </c>
      <c r="E29" s="27">
        <f t="shared" si="0"/>
        <v>0.13551052919798875</v>
      </c>
      <c r="F29" s="41">
        <f>SUM(F30:F33)</f>
        <v>19230</v>
      </c>
      <c r="G29" s="42">
        <f>SUM(G30:G33)</f>
        <v>2722</v>
      </c>
      <c r="H29" s="28">
        <f t="shared" si="2"/>
        <v>0.14154966198647945</v>
      </c>
    </row>
    <row r="30" spans="1:8" s="11" customFormat="1" x14ac:dyDescent="0.3">
      <c r="A30" s="29" t="s">
        <v>52</v>
      </c>
      <c r="B30" s="30" t="s">
        <v>53</v>
      </c>
      <c r="C30" s="31">
        <v>6735</v>
      </c>
      <c r="D30" s="32">
        <v>1730</v>
      </c>
      <c r="E30" s="33">
        <f t="shared" si="0"/>
        <v>0.25686711210096513</v>
      </c>
      <c r="F30" s="34">
        <v>6708</v>
      </c>
      <c r="G30" s="35">
        <v>1730</v>
      </c>
      <c r="H30" s="33">
        <f t="shared" si="2"/>
        <v>0.25790101371496721</v>
      </c>
    </row>
    <row r="31" spans="1:8" s="11" customFormat="1" x14ac:dyDescent="0.3">
      <c r="A31" s="29" t="s">
        <v>54</v>
      </c>
      <c r="B31" s="30" t="s">
        <v>55</v>
      </c>
      <c r="C31" s="31">
        <v>2648</v>
      </c>
      <c r="D31" s="32">
        <v>106</v>
      </c>
      <c r="E31" s="33">
        <f>D31/C31</f>
        <v>4.0030211480362538E-2</v>
      </c>
      <c r="F31" s="34">
        <v>2354</v>
      </c>
      <c r="G31" s="35">
        <v>106</v>
      </c>
      <c r="H31" s="33">
        <f>G31/F31</f>
        <v>4.5029736618521665E-2</v>
      </c>
    </row>
    <row r="32" spans="1:8" s="11" customFormat="1" x14ac:dyDescent="0.3">
      <c r="A32" s="29" t="s">
        <v>56</v>
      </c>
      <c r="B32" s="30" t="s">
        <v>57</v>
      </c>
      <c r="C32" s="31">
        <v>3000</v>
      </c>
      <c r="D32" s="32">
        <v>364</v>
      </c>
      <c r="E32" s="33">
        <f t="shared" si="0"/>
        <v>0.12133333333333333</v>
      </c>
      <c r="F32" s="34">
        <v>2560</v>
      </c>
      <c r="G32" s="35">
        <v>364</v>
      </c>
      <c r="H32" s="33">
        <f t="shared" si="2"/>
        <v>0.14218749999999999</v>
      </c>
    </row>
    <row r="33" spans="1:8" s="11" customFormat="1" ht="16.2" thickBot="1" x14ac:dyDescent="0.35">
      <c r="A33" s="36" t="s">
        <v>58</v>
      </c>
      <c r="B33" s="37" t="s">
        <v>59</v>
      </c>
      <c r="C33" s="31">
        <v>7704</v>
      </c>
      <c r="D33" s="32">
        <v>522</v>
      </c>
      <c r="E33" s="38">
        <f t="shared" si="0"/>
        <v>6.7757009345794386E-2</v>
      </c>
      <c r="F33" s="34">
        <v>7608</v>
      </c>
      <c r="G33" s="35">
        <v>522</v>
      </c>
      <c r="H33" s="38">
        <f t="shared" si="2"/>
        <v>6.8611987381703474E-2</v>
      </c>
    </row>
    <row r="34" spans="1:8" s="11" customFormat="1" x14ac:dyDescent="0.3">
      <c r="A34" s="43" t="s">
        <v>60</v>
      </c>
      <c r="B34" s="44"/>
      <c r="C34" s="45">
        <f>SUM(C35:C39)</f>
        <v>19639</v>
      </c>
      <c r="D34" s="46">
        <f>SUM(D35:D39)</f>
        <v>1292</v>
      </c>
      <c r="E34" s="47">
        <f t="shared" si="0"/>
        <v>6.5787463720148681E-2</v>
      </c>
      <c r="F34" s="45">
        <f>SUM(F35:F39)</f>
        <v>19092</v>
      </c>
      <c r="G34" s="46">
        <f>SUM(G35:G39)</f>
        <v>1292</v>
      </c>
      <c r="H34" s="47">
        <f t="shared" si="2"/>
        <v>6.767232348627697E-2</v>
      </c>
    </row>
    <row r="35" spans="1:8" s="11" customFormat="1" x14ac:dyDescent="0.3">
      <c r="A35" s="48" t="s">
        <v>61</v>
      </c>
      <c r="B35" s="49" t="s">
        <v>62</v>
      </c>
      <c r="C35" s="31">
        <v>4228</v>
      </c>
      <c r="D35" s="32">
        <v>354</v>
      </c>
      <c r="E35" s="50">
        <f t="shared" si="0"/>
        <v>8.372753074739829E-2</v>
      </c>
      <c r="F35" s="34">
        <v>4228</v>
      </c>
      <c r="G35" s="35">
        <v>354</v>
      </c>
      <c r="H35" s="50">
        <f t="shared" si="2"/>
        <v>8.372753074739829E-2</v>
      </c>
    </row>
    <row r="36" spans="1:8" s="11" customFormat="1" x14ac:dyDescent="0.3">
      <c r="A36" s="48" t="s">
        <v>63</v>
      </c>
      <c r="B36" s="49" t="s">
        <v>64</v>
      </c>
      <c r="C36" s="31">
        <v>1092</v>
      </c>
      <c r="D36" s="32">
        <v>33</v>
      </c>
      <c r="E36" s="50">
        <f t="shared" si="0"/>
        <v>3.021978021978022E-2</v>
      </c>
      <c r="F36" s="34">
        <v>1092</v>
      </c>
      <c r="G36" s="35">
        <v>33</v>
      </c>
      <c r="H36" s="50">
        <f t="shared" si="2"/>
        <v>3.021978021978022E-2</v>
      </c>
    </row>
    <row r="37" spans="1:8" s="11" customFormat="1" x14ac:dyDescent="0.3">
      <c r="A37" s="48" t="s">
        <v>65</v>
      </c>
      <c r="B37" s="49" t="s">
        <v>66</v>
      </c>
      <c r="C37" s="31">
        <v>7437</v>
      </c>
      <c r="D37" s="32">
        <v>789</v>
      </c>
      <c r="E37" s="50">
        <f t="shared" si="0"/>
        <v>0.10609116579265833</v>
      </c>
      <c r="F37" s="34">
        <v>7194</v>
      </c>
      <c r="G37" s="35">
        <v>789</v>
      </c>
      <c r="H37" s="50">
        <f t="shared" si="2"/>
        <v>0.10967472894078399</v>
      </c>
    </row>
    <row r="38" spans="1:8" s="11" customFormat="1" x14ac:dyDescent="0.3">
      <c r="A38" s="48" t="s">
        <v>67</v>
      </c>
      <c r="B38" s="49" t="s">
        <v>68</v>
      </c>
      <c r="C38" s="31">
        <v>3566</v>
      </c>
      <c r="D38" s="32">
        <v>113</v>
      </c>
      <c r="E38" s="50">
        <f t="shared" si="0"/>
        <v>3.1688166012338752E-2</v>
      </c>
      <c r="F38" s="34">
        <v>3353</v>
      </c>
      <c r="G38" s="35">
        <v>113</v>
      </c>
      <c r="H38" s="50">
        <f t="shared" si="2"/>
        <v>3.3701163137488818E-2</v>
      </c>
    </row>
    <row r="39" spans="1:8" s="11" customFormat="1" ht="16.2" thickBot="1" x14ac:dyDescent="0.35">
      <c r="A39" s="51" t="s">
        <v>69</v>
      </c>
      <c r="B39" s="52" t="s">
        <v>70</v>
      </c>
      <c r="C39" s="62">
        <v>3316</v>
      </c>
      <c r="D39" s="63">
        <v>3</v>
      </c>
      <c r="E39" s="53">
        <f t="shared" si="0"/>
        <v>9.0470446320868516E-4</v>
      </c>
      <c r="F39" s="64">
        <v>3225</v>
      </c>
      <c r="G39" s="65">
        <v>3</v>
      </c>
      <c r="H39" s="53">
        <f t="shared" si="2"/>
        <v>9.3023255813953494E-4</v>
      </c>
    </row>
    <row r="40" spans="1:8" s="11" customFormat="1" x14ac:dyDescent="0.3">
      <c r="A40" s="54"/>
      <c r="B40" s="55"/>
      <c r="C40" s="56"/>
      <c r="D40" s="57"/>
      <c r="E40" s="58"/>
      <c r="F40" s="59"/>
      <c r="G40" s="59"/>
      <c r="H40" s="58"/>
    </row>
    <row r="41" spans="1:8" s="60" customFormat="1" ht="13.2" x14ac:dyDescent="0.25">
      <c r="A41" s="94" t="s">
        <v>71</v>
      </c>
      <c r="B41" s="94"/>
      <c r="C41" s="94"/>
      <c r="D41" s="94"/>
      <c r="E41" s="94"/>
      <c r="F41" s="94"/>
      <c r="G41" s="94"/>
      <c r="H41" s="94"/>
    </row>
    <row r="42" spans="1:8" s="60" customFormat="1" ht="13.2" x14ac:dyDescent="0.25">
      <c r="A42" s="95" t="s">
        <v>72</v>
      </c>
      <c r="B42" s="95"/>
      <c r="C42" s="95"/>
      <c r="D42" s="95"/>
      <c r="E42" s="95"/>
      <c r="F42" s="95"/>
      <c r="G42" s="95"/>
      <c r="H42" s="95"/>
    </row>
    <row r="43" spans="1:8" s="60" customFormat="1" ht="27.75" customHeight="1" x14ac:dyDescent="0.25">
      <c r="A43" s="96" t="s">
        <v>73</v>
      </c>
      <c r="B43" s="96"/>
      <c r="C43" s="96"/>
      <c r="D43" s="96"/>
      <c r="E43" s="96"/>
      <c r="F43" s="96"/>
      <c r="G43" s="96"/>
      <c r="H43" s="96"/>
    </row>
    <row r="44" spans="1:8" s="11" customFormat="1" x14ac:dyDescent="0.3">
      <c r="A44" s="61"/>
      <c r="B44" s="61"/>
      <c r="C44" s="61"/>
      <c r="D44" s="61"/>
      <c r="E44" s="61"/>
      <c r="F44" s="61"/>
      <c r="G44" s="61"/>
      <c r="H44" s="61"/>
    </row>
    <row r="45" spans="1:8" x14ac:dyDescent="0.3">
      <c r="A45" s="70" t="s">
        <v>75</v>
      </c>
      <c r="B45" s="70"/>
      <c r="C45" s="70"/>
      <c r="D45" s="70"/>
      <c r="E45" s="70"/>
      <c r="F45" s="11"/>
      <c r="G45" s="11"/>
      <c r="H45" s="11"/>
    </row>
    <row r="46" spans="1:8" ht="16.2" thickBot="1" x14ac:dyDescent="0.35">
      <c r="A46" s="55"/>
      <c r="B46" s="55"/>
      <c r="C46" s="55"/>
      <c r="D46" s="55"/>
      <c r="E46" s="55"/>
      <c r="F46" s="11"/>
      <c r="G46" s="11"/>
      <c r="H46" s="11"/>
    </row>
    <row r="47" spans="1:8" ht="125.4" thickBot="1" x14ac:dyDescent="0.35">
      <c r="A47" s="88" t="s">
        <v>76</v>
      </c>
      <c r="B47" s="89"/>
      <c r="C47" s="71" t="s">
        <v>5</v>
      </c>
      <c r="D47" s="72" t="s">
        <v>6</v>
      </c>
      <c r="E47" s="67" t="s">
        <v>7</v>
      </c>
      <c r="F47" s="66" t="s">
        <v>8</v>
      </c>
      <c r="G47" s="72" t="s">
        <v>9</v>
      </c>
      <c r="H47" s="67" t="s">
        <v>10</v>
      </c>
    </row>
    <row r="48" spans="1:8" ht="16.2" thickBot="1" x14ac:dyDescent="0.35">
      <c r="A48" s="80">
        <v>1</v>
      </c>
      <c r="B48" s="81"/>
      <c r="C48" s="73">
        <v>2</v>
      </c>
      <c r="D48" s="74">
        <v>3</v>
      </c>
      <c r="E48" s="68" t="s">
        <v>77</v>
      </c>
      <c r="F48" s="69">
        <v>5</v>
      </c>
      <c r="G48" s="74">
        <v>6</v>
      </c>
      <c r="H48" s="68" t="s">
        <v>78</v>
      </c>
    </row>
    <row r="49" spans="1:8" x14ac:dyDescent="0.3">
      <c r="A49" s="82" t="s">
        <v>79</v>
      </c>
      <c r="B49" s="83"/>
      <c r="C49" s="77">
        <v>229417</v>
      </c>
      <c r="D49" s="78">
        <v>36391</v>
      </c>
      <c r="E49" s="79">
        <v>0.15862381602060877</v>
      </c>
      <c r="F49" s="77">
        <v>195357</v>
      </c>
      <c r="G49" s="78">
        <v>36359</v>
      </c>
      <c r="H49" s="79">
        <v>0.18611567540451585</v>
      </c>
    </row>
    <row r="50" spans="1:8" x14ac:dyDescent="0.3">
      <c r="A50" s="84" t="s">
        <v>80</v>
      </c>
      <c r="B50" s="85"/>
      <c r="C50" s="77">
        <v>208674</v>
      </c>
      <c r="D50" s="78">
        <v>42068</v>
      </c>
      <c r="E50" s="79">
        <v>0.20159674899604169</v>
      </c>
      <c r="F50" s="77">
        <v>178597</v>
      </c>
      <c r="G50" s="78">
        <v>42016</v>
      </c>
      <c r="H50" s="79">
        <v>0.23525591135349419</v>
      </c>
    </row>
    <row r="51" spans="1:8" ht="16.2" thickBot="1" x14ac:dyDescent="0.35">
      <c r="A51" s="86" t="s">
        <v>81</v>
      </c>
      <c r="B51" s="87"/>
      <c r="C51" s="75">
        <v>518149</v>
      </c>
      <c r="D51" s="75">
        <v>102567</v>
      </c>
      <c r="E51" s="76">
        <v>0.2</v>
      </c>
      <c r="F51" s="75">
        <f>443364</f>
        <v>443364</v>
      </c>
      <c r="G51" s="75">
        <v>102446</v>
      </c>
      <c r="H51" s="76">
        <v>0.23</v>
      </c>
    </row>
  </sheetData>
  <mergeCells count="10">
    <mergeCell ref="A1:H1"/>
    <mergeCell ref="B2:H2"/>
    <mergeCell ref="A41:H41"/>
    <mergeCell ref="A42:H42"/>
    <mergeCell ref="A43:H43"/>
    <mergeCell ref="A48:B48"/>
    <mergeCell ref="A49:B49"/>
    <mergeCell ref="A50:B50"/>
    <mergeCell ref="A51:B51"/>
    <mergeCell ref="A47:B47"/>
  </mergeCells>
  <pageMargins left="0.24" right="0.23622047244094491" top="0.74803149606299213" bottom="0.15748031496062992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OG_2022_12M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Zita Karjusa</cp:lastModifiedBy>
  <dcterms:created xsi:type="dcterms:W3CDTF">2022-11-04T09:05:08Z</dcterms:created>
  <dcterms:modified xsi:type="dcterms:W3CDTF">2024-11-04T13:58:32Z</dcterms:modified>
</cp:coreProperties>
</file>