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rta Vagale\Desktop\Dokumenti\PAARBAUDES\Veestules_iestaadeem\UN_maksaajumi_2024_11\"/>
    </mc:Choice>
  </mc:AlternateContent>
  <xr:revisionPtr revIDLastSave="0" documentId="13_ncr:1_{8EE39087-77B9-46EB-8234-2472CC04BBCD}" xr6:coauthVersionLast="47" xr6:coauthVersionMax="47" xr10:uidLastSave="{00000000-0000-0000-0000-000000000000}"/>
  <bookViews>
    <workbookView xWindow="-120" yWindow="-120" windowWidth="29040" windowHeight="15720" xr2:uid="{405CC8F4-73AA-4146-83A7-A916782BEBCA}"/>
  </bookViews>
  <sheets>
    <sheet name="Apkopojums" sheetId="10" r:id="rId1"/>
    <sheet name="Ārsta specialitāte" sheetId="3" r:id="rId2"/>
    <sheet name="Citas ārstniecības personas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1" l="1"/>
  <c r="K7" i="10"/>
  <c r="Q6" i="3"/>
  <c r="N6" i="11"/>
  <c r="M6" i="11"/>
  <c r="P6" i="3"/>
  <c r="J7" i="10" s="1"/>
  <c r="O6" i="3"/>
  <c r="I7" i="10" s="1"/>
  <c r="N6" i="3"/>
  <c r="H7" i="10" s="1"/>
  <c r="M6" i="3"/>
  <c r="G7" i="10" s="1"/>
  <c r="R6" i="11" l="1"/>
  <c r="P6" i="11"/>
  <c r="T6" i="3"/>
  <c r="R6" i="3"/>
  <c r="L7" i="10" s="1"/>
  <c r="D17" i="10"/>
  <c r="F17" i="10"/>
  <c r="U6" i="3" l="1"/>
  <c r="O7" i="10" s="1"/>
  <c r="N7" i="10"/>
  <c r="S6" i="3"/>
  <c r="M7" i="10"/>
  <c r="S6" i="11"/>
  <c r="Q6" i="11"/>
  <c r="E17" i="10"/>
</calcChain>
</file>

<file path=xl/sharedStrings.xml><?xml version="1.0" encoding="utf-8"?>
<sst xmlns="http://schemas.openxmlformats.org/spreadsheetml/2006/main" count="77" uniqueCount="41">
  <si>
    <t xml:space="preserve">Pārskats par </t>
  </si>
  <si>
    <t>_________________ (mēnesis)</t>
  </si>
  <si>
    <t>faktiski nodrošinātām ārstniecības personu dežūrām neatliekamās medicīnas un pacientu uzņemšanas nodaļā (24 stundu pieejamība) 2025.gadā</t>
  </si>
  <si>
    <t>Ārstniecības iestāde (turpmāk - Iestāde)</t>
  </si>
  <si>
    <t>Nr.p.k.</t>
  </si>
  <si>
    <t>Diennakts dežūru nodrošināšanai nepieciešamie speciālisti</t>
  </si>
  <si>
    <t>Specialitātes kods</t>
  </si>
  <si>
    <t>Nepieciešamo speciālistu skaits atbilstoši MK noteikumu Nr. 555 6.pielikuma 1.2.punktam</t>
  </si>
  <si>
    <r>
      <t>Nodrošināmo darba stundu skaits mēnesī atbilstoši MK noteikumu Nr. 555 6.pielikuma 1.2.punktam</t>
    </r>
    <r>
      <rPr>
        <sz val="12"/>
        <rFont val="Times New Roman"/>
        <family val="1"/>
        <charset val="186"/>
      </rPr>
      <t xml:space="preserve"> </t>
    </r>
  </si>
  <si>
    <t>Maksājuma apmērs mēnesī atbilstoši MK noteikumu Nr. 555 6.pielikuma 1.2.punktam, EUR</t>
  </si>
  <si>
    <t>Diennakts dežūras nodrošinošo speciālistu skaits</t>
  </si>
  <si>
    <t>Speciālista faktiski nodrošināto darba stundu skaits mēnesī</t>
  </si>
  <si>
    <t>Diennakts dežūras nodrošinošo ārstu, rezidentu vai stažieru (P00) skaits</t>
  </si>
  <si>
    <t>Ārstu, rezidentu vai stažieru (P00) faktiski nodrošināto stundu skaits mēnesī</t>
  </si>
  <si>
    <t xml:space="preserve"> Speciālistu faktiski nenodrošināto darba stundu skaits mēnesī</t>
  </si>
  <si>
    <t>Par faktiski nodrošināo darba laiku aprēķinātais maksājuma apmērs, EUR</t>
  </si>
  <si>
    <t>Par faktiski nenodrošināto darba laiku ieturamais maksājuma apmērs, EUR</t>
  </si>
  <si>
    <t xml:space="preserve">Kopā: </t>
  </si>
  <si>
    <t>* Neatliekamās medicīnas un pacientu uzņemšanas nodaļa</t>
  </si>
  <si>
    <t>Datums:__________________________________</t>
  </si>
  <si>
    <t xml:space="preserve">Datums: </t>
  </si>
  <si>
    <t>___________________________</t>
  </si>
  <si>
    <t>Speciālista vārds</t>
  </si>
  <si>
    <t>Speciālista uzvārds</t>
  </si>
  <si>
    <t>Speciālista identifikators</t>
  </si>
  <si>
    <t>Speciālista nenodrošinātā darba laika īpatsvars</t>
  </si>
  <si>
    <t>t.sk. ārsts, stažieris, rezidents*</t>
  </si>
  <si>
    <t>P00</t>
  </si>
  <si>
    <t>* Ja tiek nodrošināta uzraudzība vai vadība atbilstoši normatīvo aktu prasībām</t>
  </si>
  <si>
    <t>NMPUK* faktiski nodrošinātam speciālistu darba laikam paredzētā samaksa un ieturamās samaksas apmērs (ir formulas aprēķina veikšanai)</t>
  </si>
  <si>
    <t>Par faktiski nodrošināto darba laiku aprēķinātais maksājuma apmērs, EUR</t>
  </si>
  <si>
    <t>Darbnespējas (DNL A) stundu skaits mēnesī</t>
  </si>
  <si>
    <r>
      <t>MK noteikumu Nr. 555 6. pielikuma 1.2. punktā noteiktā maksājuma apmērs</t>
    </r>
    <r>
      <rPr>
        <sz val="12"/>
        <rFont val="Times New Roman"/>
        <family val="1"/>
        <charset val="186"/>
      </rPr>
      <t xml:space="preserve"> </t>
    </r>
    <r>
      <rPr>
        <i/>
        <sz val="12"/>
        <rFont val="Times New Roman"/>
        <family val="1"/>
        <charset val="186"/>
      </rPr>
      <t>(aizpilda NVD)</t>
    </r>
  </si>
  <si>
    <r>
      <t xml:space="preserve">NMPUK* faktiski nodrošinātam speciālistu darba laikam paredzētā samaksa un ieturamās samaksas apmērs </t>
    </r>
    <r>
      <rPr>
        <i/>
        <sz val="12"/>
        <rFont val="Times New Roman"/>
        <family val="1"/>
        <charset val="186"/>
      </rPr>
      <t>(ir formulas informācijas atspoguļošanai)</t>
    </r>
  </si>
  <si>
    <r>
      <t>MK noteikumu Nr. 555 6. pielikuma 1.2. punktā noteiktā maksājuma apmērs</t>
    </r>
    <r>
      <rPr>
        <i/>
        <sz val="12"/>
        <rFont val="Times New Roman"/>
        <family val="1"/>
        <charset val="186"/>
      </rPr>
      <t xml:space="preserve"> (aizpilda NVD)</t>
    </r>
  </si>
  <si>
    <r>
      <t xml:space="preserve">NMPUK* faktiski nodrošinātam speciālistu darba laikam paredzētā samaksa un ieturamās samaksas apmērs </t>
    </r>
    <r>
      <rPr>
        <i/>
        <sz val="12"/>
        <rFont val="Times New Roman"/>
        <family val="1"/>
        <charset val="186"/>
      </rPr>
      <t>(ir formulas aprēķina veikšanai)</t>
    </r>
  </si>
  <si>
    <t>Ārstu rezidentu vai stažieru (P00) faktiski nodrošināto stundu skaits</t>
  </si>
  <si>
    <t xml:space="preserve">Speciālista faktiski nodrošināto darba stundu skaits </t>
  </si>
  <si>
    <t>Pārskata pielikums par ārstiem</t>
  </si>
  <si>
    <t xml:space="preserve">Iestādes sniegtā informācija par faktiski nodrošināto speciālistu darba laiku un darbnespēju (DNL A) </t>
  </si>
  <si>
    <t>Pārskata pielikums par citām ārstniecības un ārstniecībā vai veselības aprūpes procesā iesaistītām personām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</si>
</sst>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Aptos Narrow"/>
      <family val="2"/>
      <charset val="186"/>
      <scheme val="minor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wrapText="1"/>
    </xf>
    <xf numFmtId="0" fontId="5" fillId="2" borderId="0" xfId="0" applyFont="1" applyFill="1"/>
    <xf numFmtId="2" fontId="5" fillId="2" borderId="0" xfId="0" applyNumberFormat="1" applyFont="1" applyFill="1"/>
    <xf numFmtId="0" fontId="5" fillId="0" borderId="0" xfId="0" applyFont="1" applyAlignment="1">
      <alignment horizontal="center"/>
    </xf>
    <xf numFmtId="1" fontId="1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5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9" fontId="6" fillId="7" borderId="1" xfId="2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" fontId="9" fillId="5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4" fontId="6" fillId="0" borderId="1" xfId="0" applyNumberFormat="1" applyFont="1" applyBorder="1" applyAlignment="1">
      <alignment horizontal="center"/>
    </xf>
    <xf numFmtId="1" fontId="1" fillId="0" borderId="1" xfId="1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" fontId="1" fillId="0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5" borderId="1" xfId="0" applyFont="1" applyFill="1" applyBorder="1" applyAlignment="1">
      <alignment horizontal="center"/>
    </xf>
    <xf numFmtId="1" fontId="10" fillId="5" borderId="1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0" fillId="0" borderId="4" xfId="0" applyBorder="1"/>
    <xf numFmtId="0" fontId="6" fillId="5" borderId="2" xfId="0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/>
    <xf numFmtId="2" fontId="11" fillId="2" borderId="0" xfId="0" applyNumberFormat="1" applyFont="1" applyFill="1"/>
    <xf numFmtId="1" fontId="6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 wrapText="1"/>
    </xf>
    <xf numFmtId="1" fontId="6" fillId="5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5" fillId="0" borderId="0" xfId="0" applyNumberFormat="1" applyFont="1"/>
    <xf numFmtId="43" fontId="5" fillId="0" borderId="0" xfId="0" applyNumberFormat="1" applyFont="1"/>
    <xf numFmtId="9" fontId="6" fillId="0" borderId="1" xfId="2" applyFont="1" applyBorder="1" applyAlignment="1">
      <alignment horizontal="center" vertical="center"/>
    </xf>
    <xf numFmtId="43" fontId="6" fillId="0" borderId="1" xfId="1" applyFont="1" applyFill="1" applyBorder="1" applyAlignment="1">
      <alignment horizontal="right" vertical="center"/>
    </xf>
    <xf numFmtId="43" fontId="6" fillId="0" borderId="1" xfId="1" applyFont="1" applyBorder="1" applyAlignment="1">
      <alignment horizontal="right" vertical="center"/>
    </xf>
    <xf numFmtId="9" fontId="4" fillId="0" borderId="1" xfId="2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C0E1-1704-4C68-BBBA-7D8EFE26BB60}">
  <dimension ref="A1:S21"/>
  <sheetViews>
    <sheetView tabSelected="1" zoomScale="55" zoomScaleNormal="55" workbookViewId="0">
      <selection activeCell="G1" sqref="G1:P1"/>
    </sheetView>
  </sheetViews>
  <sheetFormatPr defaultColWidth="8.7109375" defaultRowHeight="15" x14ac:dyDescent="0.25"/>
  <cols>
    <col min="1" max="1" width="12.85546875" style="1" customWidth="1"/>
    <col min="2" max="2" width="15.42578125" style="1" customWidth="1"/>
    <col min="3" max="3" width="14.5703125" style="1" customWidth="1"/>
    <col min="4" max="4" width="16.5703125" style="1" customWidth="1"/>
    <col min="5" max="5" width="17.7109375" style="1" customWidth="1"/>
    <col min="6" max="7" width="15.140625" style="1" customWidth="1"/>
    <col min="8" max="8" width="15.42578125" style="1" customWidth="1"/>
    <col min="9" max="9" width="16" style="1" customWidth="1"/>
    <col min="10" max="11" width="17.140625" style="1" customWidth="1"/>
    <col min="12" max="13" width="18" style="1" customWidth="1"/>
    <col min="14" max="14" width="16.140625" style="14" customWidth="1"/>
    <col min="15" max="15" width="19" style="1" customWidth="1"/>
    <col min="16" max="16" width="12.85546875" style="1" customWidth="1"/>
    <col min="17" max="17" width="8.7109375" style="1"/>
    <col min="18" max="18" width="12.140625" style="1" bestFit="1" customWidth="1"/>
    <col min="19" max="19" width="10.28515625" style="1" bestFit="1" customWidth="1"/>
    <col min="20" max="16384" width="8.7109375" style="1"/>
  </cols>
  <sheetData>
    <row r="1" spans="1:18" ht="15" customHeight="1" x14ac:dyDescent="0.25">
      <c r="A1" s="84" t="s">
        <v>0</v>
      </c>
      <c r="B1" s="84"/>
      <c r="C1" s="84"/>
      <c r="D1" s="84"/>
      <c r="E1" s="84"/>
      <c r="F1" s="84"/>
      <c r="G1" s="83" t="s">
        <v>1</v>
      </c>
      <c r="H1" s="83"/>
      <c r="I1" s="83"/>
      <c r="J1" s="83"/>
      <c r="K1" s="83"/>
      <c r="L1" s="83"/>
      <c r="M1" s="83"/>
      <c r="N1" s="83"/>
      <c r="O1" s="83"/>
      <c r="P1" s="83"/>
    </row>
    <row r="2" spans="1:18" ht="15.75" x14ac:dyDescent="0.25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spans="1:18" ht="15.75" customHeight="1" x14ac:dyDescent="0.25">
      <c r="A4" s="86" t="s">
        <v>3</v>
      </c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8" s="33" customFormat="1" ht="36.75" customHeight="1" x14ac:dyDescent="0.25">
      <c r="A5" s="80" t="s">
        <v>32</v>
      </c>
      <c r="B5" s="80"/>
      <c r="C5" s="80"/>
      <c r="D5" s="80"/>
      <c r="E5" s="80"/>
      <c r="F5" s="80"/>
      <c r="G5" s="81" t="s">
        <v>33</v>
      </c>
      <c r="H5" s="81"/>
      <c r="I5" s="81"/>
      <c r="J5" s="81"/>
      <c r="K5" s="81"/>
      <c r="L5" s="81"/>
      <c r="M5" s="81"/>
      <c r="N5" s="81"/>
      <c r="O5" s="81"/>
    </row>
    <row r="6" spans="1:18" ht="141.75" x14ac:dyDescent="0.25">
      <c r="A6" s="16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31</v>
      </c>
      <c r="L6" s="18" t="s">
        <v>14</v>
      </c>
      <c r="M6" s="18" t="s">
        <v>25</v>
      </c>
      <c r="N6" s="18" t="s">
        <v>15</v>
      </c>
      <c r="O6" s="18" t="s">
        <v>16</v>
      </c>
    </row>
    <row r="7" spans="1:18" s="14" customFormat="1" ht="15.75" customHeight="1" x14ac:dyDescent="0.25">
      <c r="A7" s="5">
        <v>1</v>
      </c>
      <c r="B7" s="10"/>
      <c r="C7" s="10"/>
      <c r="D7" s="7"/>
      <c r="E7" s="5"/>
      <c r="F7" s="11"/>
      <c r="G7" s="36">
        <f>VLOOKUP(Apkopojums!$A$7,'Ārsta specialitāte'!$A$6:$U$19,13,FALSE)</f>
        <v>0</v>
      </c>
      <c r="H7" s="36">
        <f>VLOOKUP(Apkopojums!$A$7,'Ārsta specialitāte'!$A$6:$U$19,14,FALSE)</f>
        <v>0</v>
      </c>
      <c r="I7" s="36">
        <f>VLOOKUP(Apkopojums!$A$7,'Ārsta specialitāte'!$A$6:$U$19,15,FALSE)</f>
        <v>0</v>
      </c>
      <c r="J7" s="36">
        <f>VLOOKUP(Apkopojums!$A$7,'Ārsta specialitāte'!$A$6:$U$19,16,FALSE)</f>
        <v>0</v>
      </c>
      <c r="K7" s="68">
        <f>VLOOKUP(Apkopojums!$A$7,'Ārsta specialitāte'!$A$6:$U$19,17,FALSE)</f>
        <v>0</v>
      </c>
      <c r="L7" s="68">
        <f>VLOOKUP(Apkopojums!$A$7,'Ārsta specialitāte'!$A$6:$U$19,18,FALSE)</f>
        <v>0</v>
      </c>
      <c r="M7" s="76" t="e">
        <f>L7/E7</f>
        <v>#DIV/0!</v>
      </c>
      <c r="N7" s="77" t="e">
        <f>VLOOKUP(Apkopojums!$A$7,'Ārsta specialitāte'!$A$6:$U$19,20,FALSE)</f>
        <v>#DIV/0!</v>
      </c>
      <c r="O7" s="77" t="e">
        <f>VLOOKUP(Apkopojums!$A$7,'Ārsta specialitāte'!$A$6:$U$19,21,FALSE)</f>
        <v>#DIV/0!</v>
      </c>
    </row>
    <row r="8" spans="1:18" ht="15.75" customHeight="1" x14ac:dyDescent="0.25">
      <c r="A8" s="36"/>
      <c r="B8" s="38"/>
      <c r="C8" s="37"/>
      <c r="D8" s="38"/>
      <c r="E8" s="36"/>
      <c r="F8" s="40"/>
      <c r="G8" s="36"/>
      <c r="H8" s="36"/>
      <c r="I8" s="36"/>
      <c r="J8" s="36"/>
      <c r="K8" s="68"/>
      <c r="L8" s="68"/>
      <c r="M8" s="76"/>
      <c r="N8" s="78"/>
      <c r="O8" s="78"/>
    </row>
    <row r="9" spans="1:18" ht="15.75" x14ac:dyDescent="0.25">
      <c r="A9" s="36"/>
      <c r="B9" s="59"/>
      <c r="C9" s="59"/>
      <c r="D9" s="59"/>
      <c r="E9" s="36"/>
      <c r="F9" s="40"/>
      <c r="G9" s="36"/>
      <c r="H9" s="36"/>
      <c r="I9" s="36"/>
      <c r="J9" s="36"/>
      <c r="K9" s="68"/>
      <c r="L9" s="68"/>
      <c r="M9" s="76"/>
      <c r="N9" s="78"/>
      <c r="O9" s="73"/>
    </row>
    <row r="10" spans="1:18" ht="15.75" x14ac:dyDescent="0.25">
      <c r="A10" s="36"/>
      <c r="B10" s="59"/>
      <c r="C10" s="59"/>
      <c r="D10" s="59"/>
      <c r="E10" s="36"/>
      <c r="F10" s="60"/>
      <c r="G10" s="36"/>
      <c r="H10" s="36"/>
      <c r="I10" s="36"/>
      <c r="J10" s="36"/>
      <c r="K10" s="68"/>
      <c r="L10" s="68"/>
      <c r="M10" s="76"/>
      <c r="N10" s="78"/>
      <c r="O10" s="78"/>
    </row>
    <row r="11" spans="1:18" ht="15.6" customHeight="1" x14ac:dyDescent="0.25">
      <c r="A11" s="36"/>
      <c r="B11" s="39"/>
      <c r="C11" s="39"/>
      <c r="D11" s="38"/>
      <c r="E11" s="36"/>
      <c r="F11" s="40"/>
      <c r="G11" s="43"/>
      <c r="H11" s="41"/>
      <c r="I11" s="41"/>
      <c r="J11" s="41"/>
      <c r="K11" s="41"/>
      <c r="L11" s="41"/>
      <c r="M11" s="41"/>
      <c r="N11" s="41"/>
      <c r="O11" s="42"/>
    </row>
    <row r="12" spans="1:18" ht="15.6" customHeight="1" x14ac:dyDescent="0.25">
      <c r="A12" s="36"/>
      <c r="B12" s="39"/>
      <c r="C12" s="39"/>
      <c r="D12" s="38"/>
      <c r="E12" s="36"/>
      <c r="F12" s="40"/>
      <c r="G12" s="43"/>
      <c r="H12" s="41"/>
      <c r="I12" s="41"/>
      <c r="J12" s="41"/>
      <c r="K12" s="41"/>
      <c r="L12" s="41"/>
      <c r="M12" s="41"/>
      <c r="N12" s="41"/>
      <c r="O12" s="42"/>
    </row>
    <row r="13" spans="1:18" ht="15.6" customHeight="1" x14ac:dyDescent="0.25">
      <c r="A13" s="36"/>
      <c r="B13" s="39"/>
      <c r="C13" s="39"/>
      <c r="D13" s="38"/>
      <c r="E13" s="36"/>
      <c r="F13" s="40"/>
      <c r="G13" s="36"/>
      <c r="H13" s="41"/>
      <c r="I13" s="41"/>
      <c r="J13" s="41"/>
      <c r="K13" s="41"/>
      <c r="L13" s="41"/>
      <c r="M13" s="41"/>
      <c r="N13" s="41"/>
      <c r="O13" s="42"/>
    </row>
    <row r="14" spans="1:18" ht="15.6" customHeight="1" x14ac:dyDescent="0.25">
      <c r="A14" s="36"/>
      <c r="B14" s="39"/>
      <c r="C14" s="39"/>
      <c r="D14" s="38"/>
      <c r="E14" s="36"/>
      <c r="F14" s="40"/>
      <c r="G14" s="36"/>
      <c r="H14" s="41"/>
      <c r="I14" s="41"/>
      <c r="J14" s="41"/>
      <c r="K14" s="41"/>
      <c r="L14" s="41"/>
      <c r="M14" s="41"/>
      <c r="N14" s="41"/>
      <c r="O14" s="42"/>
    </row>
    <row r="15" spans="1:18" ht="15.6" customHeight="1" x14ac:dyDescent="0.25">
      <c r="A15" s="36"/>
      <c r="B15" s="39"/>
      <c r="C15" s="39"/>
      <c r="D15" s="38"/>
      <c r="E15" s="36"/>
      <c r="F15" s="40"/>
      <c r="G15" s="36"/>
      <c r="H15" s="41"/>
      <c r="I15" s="41"/>
      <c r="J15" s="41"/>
      <c r="K15" s="41"/>
      <c r="L15" s="41"/>
      <c r="M15" s="41"/>
      <c r="N15" s="41"/>
      <c r="O15" s="42"/>
    </row>
    <row r="16" spans="1:18" ht="15.6" customHeight="1" x14ac:dyDescent="0.25">
      <c r="A16" s="36"/>
      <c r="B16" s="39"/>
      <c r="C16" s="39"/>
      <c r="D16" s="38"/>
      <c r="E16" s="36"/>
      <c r="F16" s="40"/>
      <c r="G16" s="36"/>
      <c r="H16" s="41"/>
      <c r="I16" s="41"/>
      <c r="J16" s="41"/>
      <c r="K16" s="41"/>
      <c r="L16" s="41"/>
      <c r="M16" s="41"/>
      <c r="N16" s="41"/>
      <c r="O16" s="42"/>
      <c r="R16" s="75"/>
    </row>
    <row r="17" spans="1:19" ht="15.6" customHeight="1" x14ac:dyDescent="0.25">
      <c r="A17" s="44" t="s">
        <v>17</v>
      </c>
      <c r="B17" s="45"/>
      <c r="C17" s="45"/>
      <c r="D17" s="46">
        <f>SUM(D7:D16)</f>
        <v>0</v>
      </c>
      <c r="E17" s="47">
        <f t="shared" ref="E17:K17" si="0">SUM(E7:E16)</f>
        <v>0</v>
      </c>
      <c r="F17" s="46">
        <f t="shared" si="0"/>
        <v>0</v>
      </c>
      <c r="G17" s="47"/>
      <c r="H17" s="47"/>
      <c r="I17" s="47"/>
      <c r="J17" s="47"/>
      <c r="K17" s="47"/>
      <c r="L17" s="47"/>
      <c r="M17" s="79"/>
      <c r="N17" s="46"/>
      <c r="O17" s="46"/>
      <c r="R17" s="75"/>
      <c r="S17" s="74"/>
    </row>
    <row r="18" spans="1:19" ht="15.6" customHeight="1" x14ac:dyDescent="0.25">
      <c r="A18" s="35" t="s">
        <v>18</v>
      </c>
      <c r="B18" s="48"/>
      <c r="C18" s="48"/>
      <c r="D18" s="49"/>
      <c r="E18" s="50"/>
      <c r="F18" s="49"/>
      <c r="G18" s="50"/>
      <c r="H18" s="50"/>
      <c r="I18" s="50"/>
      <c r="J18" s="50"/>
      <c r="K18" s="50"/>
      <c r="L18" s="50"/>
      <c r="M18" s="50"/>
      <c r="N18" s="49"/>
      <c r="O18" s="49"/>
      <c r="S18" s="74"/>
    </row>
    <row r="19" spans="1:19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53"/>
    </row>
    <row r="20" spans="1:19" ht="15.75" customHeight="1" x14ac:dyDescent="0.25">
      <c r="A20" s="82" t="s">
        <v>19</v>
      </c>
      <c r="B20" s="82" t="s">
        <v>20</v>
      </c>
      <c r="C20" s="82"/>
      <c r="D20" s="82" t="s">
        <v>21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9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34"/>
      <c r="O21" s="13"/>
    </row>
  </sheetData>
  <mergeCells count="8">
    <mergeCell ref="A5:F5"/>
    <mergeCell ref="G5:O5"/>
    <mergeCell ref="A20:O20"/>
    <mergeCell ref="G1:P1"/>
    <mergeCell ref="A1:F1"/>
    <mergeCell ref="A2:O2"/>
    <mergeCell ref="A4:C4"/>
    <mergeCell ref="D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8EA8-3FFB-4C31-816F-CCBFA9032C19}">
  <dimension ref="A1:U20"/>
  <sheetViews>
    <sheetView zoomScale="55" zoomScaleNormal="55" workbookViewId="0">
      <selection activeCell="C7" sqref="C7"/>
    </sheetView>
  </sheetViews>
  <sheetFormatPr defaultColWidth="8.7109375" defaultRowHeight="15" x14ac:dyDescent="0.25"/>
  <cols>
    <col min="1" max="1" width="8.85546875" style="64" customWidth="1"/>
    <col min="2" max="2" width="17.42578125" style="64" customWidth="1"/>
    <col min="3" max="3" width="16.85546875" style="64" customWidth="1"/>
    <col min="4" max="4" width="19.7109375" style="64" customWidth="1"/>
    <col min="5" max="5" width="22" style="64" customWidth="1"/>
    <col min="6" max="6" width="20.5703125" style="64" customWidth="1"/>
    <col min="7" max="7" width="15" style="64" customWidth="1"/>
    <col min="8" max="8" width="13.28515625" style="64" customWidth="1"/>
    <col min="9" max="9" width="12.85546875" style="64" customWidth="1"/>
    <col min="10" max="10" width="17.140625" style="64" customWidth="1"/>
    <col min="11" max="11" width="14.140625" style="64" customWidth="1"/>
    <col min="12" max="12" width="15.28515625" style="64" customWidth="1"/>
    <col min="13" max="14" width="15" style="64" customWidth="1"/>
    <col min="15" max="15" width="14.7109375" style="64" customWidth="1"/>
    <col min="16" max="16" width="17.28515625" style="64" customWidth="1"/>
    <col min="17" max="17" width="20.42578125" style="64" customWidth="1"/>
    <col min="18" max="18" width="18" style="64" customWidth="1"/>
    <col min="19" max="19" width="17.28515625" style="64" customWidth="1"/>
    <col min="20" max="20" width="17" style="64" customWidth="1"/>
    <col min="21" max="21" width="16.28515625" style="64" customWidth="1"/>
    <col min="22" max="16384" width="8.7109375" style="64"/>
  </cols>
  <sheetData>
    <row r="1" spans="1:21" ht="15" customHeight="1" x14ac:dyDescent="0.25">
      <c r="A1" s="84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ht="15" customHeight="1" x14ac:dyDescent="0.25">
      <c r="A2" s="55"/>
      <c r="B2" s="55"/>
      <c r="C2" s="55"/>
      <c r="D2" s="55"/>
      <c r="E2" s="55"/>
      <c r="F2" s="55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</row>
    <row r="4" spans="1:21" ht="68.099999999999994" customHeight="1" x14ac:dyDescent="0.25">
      <c r="A4" s="80" t="s">
        <v>34</v>
      </c>
      <c r="B4" s="80"/>
      <c r="C4" s="80"/>
      <c r="D4" s="80"/>
      <c r="E4" s="80"/>
      <c r="F4" s="80"/>
      <c r="G4" s="88" t="s">
        <v>39</v>
      </c>
      <c r="H4" s="89"/>
      <c r="I4" s="89"/>
      <c r="J4" s="89"/>
      <c r="K4" s="89"/>
      <c r="L4" s="90"/>
      <c r="M4" s="81" t="s">
        <v>35</v>
      </c>
      <c r="N4" s="81"/>
      <c r="O4" s="81"/>
      <c r="P4" s="81"/>
      <c r="Q4" s="81"/>
      <c r="R4" s="81"/>
      <c r="S4" s="81"/>
      <c r="T4" s="81"/>
      <c r="U4" s="81"/>
    </row>
    <row r="5" spans="1:21" ht="126" x14ac:dyDescent="0.25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24" t="s">
        <v>6</v>
      </c>
      <c r="H5" s="24" t="s">
        <v>22</v>
      </c>
      <c r="I5" s="24" t="s">
        <v>23</v>
      </c>
      <c r="J5" s="24" t="s">
        <v>24</v>
      </c>
      <c r="K5" s="24" t="s">
        <v>11</v>
      </c>
      <c r="L5" s="24" t="s">
        <v>31</v>
      </c>
      <c r="M5" s="17" t="s">
        <v>10</v>
      </c>
      <c r="N5" s="17" t="s">
        <v>37</v>
      </c>
      <c r="O5" s="17" t="s">
        <v>12</v>
      </c>
      <c r="P5" s="17" t="s">
        <v>36</v>
      </c>
      <c r="Q5" s="17" t="s">
        <v>31</v>
      </c>
      <c r="R5" s="18" t="s">
        <v>14</v>
      </c>
      <c r="S5" s="18" t="s">
        <v>25</v>
      </c>
      <c r="T5" s="18" t="s">
        <v>30</v>
      </c>
      <c r="U5" s="18" t="s">
        <v>16</v>
      </c>
    </row>
    <row r="6" spans="1:21" s="65" customFormat="1" ht="15.75" customHeight="1" x14ac:dyDescent="0.25">
      <c r="A6" s="5">
        <v>1</v>
      </c>
      <c r="B6" s="10"/>
      <c r="C6" s="10"/>
      <c r="D6" s="7"/>
      <c r="E6" s="5"/>
      <c r="F6" s="11"/>
      <c r="G6" s="19"/>
      <c r="H6" s="20"/>
      <c r="I6" s="20"/>
      <c r="J6" s="21"/>
      <c r="K6" s="22"/>
      <c r="L6" s="22"/>
      <c r="M6" s="5">
        <f>COUNTIF(G8:G19,C6)</f>
        <v>0</v>
      </c>
      <c r="N6" s="69">
        <f>SUMIF(G7:G14,$C$6,K7:K14)</f>
        <v>0</v>
      </c>
      <c r="O6" s="5">
        <f>COUNTIF(G8:G19,C7)</f>
        <v>0</v>
      </c>
      <c r="P6" s="69">
        <f>SUMIF(G8:G19,$C$7,K8:K19)</f>
        <v>0</v>
      </c>
      <c r="Q6" s="69">
        <f>SUM(L6:L19)</f>
        <v>0</v>
      </c>
      <c r="R6" s="26">
        <f>E6-N6-P6</f>
        <v>0</v>
      </c>
      <c r="S6" s="29" t="e">
        <f>R6/E6</f>
        <v>#DIV/0!</v>
      </c>
      <c r="T6" s="9" t="e">
        <f>(N6+P6+Q6)/E6*F6</f>
        <v>#DIV/0!</v>
      </c>
      <c r="U6" s="28" t="e">
        <f>F6-T6</f>
        <v>#DIV/0!</v>
      </c>
    </row>
    <row r="7" spans="1:21" ht="47.25" customHeight="1" x14ac:dyDescent="0.25">
      <c r="A7" s="5"/>
      <c r="B7" s="7" t="s">
        <v>26</v>
      </c>
      <c r="C7" s="5" t="s">
        <v>27</v>
      </c>
      <c r="D7" s="7"/>
      <c r="E7" s="5"/>
      <c r="F7" s="8"/>
      <c r="G7" s="19"/>
      <c r="H7" s="20"/>
      <c r="I7" s="20"/>
      <c r="J7" s="21"/>
      <c r="K7" s="22"/>
      <c r="L7" s="70"/>
      <c r="M7" s="5"/>
      <c r="N7" s="69"/>
      <c r="O7" s="69"/>
      <c r="P7" s="69"/>
      <c r="Q7" s="69"/>
      <c r="R7" s="71"/>
      <c r="S7" s="72"/>
      <c r="T7" s="69"/>
      <c r="U7" s="4"/>
    </row>
    <row r="8" spans="1:21" ht="15.75" customHeight="1" x14ac:dyDescent="0.25">
      <c r="A8" s="5"/>
      <c r="B8" s="6"/>
      <c r="C8" s="6"/>
      <c r="D8" s="7"/>
      <c r="E8" s="5"/>
      <c r="F8" s="8"/>
      <c r="G8" s="19"/>
      <c r="H8" s="20"/>
      <c r="I8" s="20"/>
      <c r="J8" s="21"/>
      <c r="K8" s="22"/>
      <c r="L8" s="70"/>
      <c r="M8" s="5"/>
      <c r="N8" s="69"/>
      <c r="O8" s="69"/>
      <c r="P8" s="69"/>
      <c r="Q8" s="69"/>
      <c r="R8" s="72"/>
      <c r="S8" s="72"/>
      <c r="T8" s="69"/>
      <c r="U8" s="4"/>
    </row>
    <row r="9" spans="1:21" ht="15.75" customHeight="1" x14ac:dyDescent="0.25">
      <c r="A9" s="5"/>
      <c r="B9" s="6"/>
      <c r="C9" s="6"/>
      <c r="D9" s="7"/>
      <c r="E9" s="5"/>
      <c r="F9" s="8"/>
      <c r="G9" s="19"/>
      <c r="H9" s="20"/>
      <c r="I9" s="20"/>
      <c r="J9" s="21"/>
      <c r="K9" s="22"/>
      <c r="L9" s="70"/>
      <c r="M9" s="5"/>
      <c r="N9" s="69"/>
      <c r="O9" s="69"/>
      <c r="P9" s="69"/>
      <c r="Q9" s="69"/>
      <c r="R9" s="72"/>
      <c r="S9" s="72"/>
      <c r="T9" s="69"/>
      <c r="U9" s="4"/>
    </row>
    <row r="10" spans="1:21" ht="15.75" customHeight="1" x14ac:dyDescent="0.25">
      <c r="A10" s="5"/>
      <c r="B10" s="6"/>
      <c r="C10" s="6"/>
      <c r="D10" s="7"/>
      <c r="E10" s="5"/>
      <c r="F10" s="8"/>
      <c r="G10" s="19"/>
      <c r="H10" s="20"/>
      <c r="I10" s="20"/>
      <c r="J10" s="21"/>
      <c r="K10" s="22"/>
      <c r="L10" s="70"/>
      <c r="M10" s="5"/>
      <c r="N10" s="69"/>
      <c r="O10" s="69"/>
      <c r="P10" s="69"/>
      <c r="Q10" s="69"/>
      <c r="R10" s="72"/>
      <c r="S10" s="72"/>
      <c r="T10" s="69"/>
      <c r="U10" s="4"/>
    </row>
    <row r="11" spans="1:21" ht="15.6" customHeight="1" x14ac:dyDescent="0.25">
      <c r="A11" s="5"/>
      <c r="B11" s="6"/>
      <c r="C11" s="6"/>
      <c r="D11" s="7"/>
      <c r="E11" s="5"/>
      <c r="F11" s="8"/>
      <c r="G11" s="19"/>
      <c r="H11" s="20"/>
      <c r="I11" s="20"/>
      <c r="J11" s="21"/>
      <c r="K11" s="22"/>
      <c r="L11" s="70"/>
      <c r="M11" s="5"/>
      <c r="N11" s="15"/>
      <c r="O11" s="15"/>
      <c r="P11" s="15"/>
      <c r="Q11" s="15"/>
      <c r="R11" s="27"/>
      <c r="S11" s="27"/>
      <c r="T11" s="15"/>
      <c r="U11" s="4"/>
    </row>
    <row r="12" spans="1:21" ht="15.6" customHeight="1" x14ac:dyDescent="0.25">
      <c r="A12" s="5"/>
      <c r="B12" s="6"/>
      <c r="C12" s="6"/>
      <c r="D12" s="7"/>
      <c r="E12" s="5"/>
      <c r="F12" s="8"/>
      <c r="G12" s="30"/>
      <c r="H12" s="31"/>
      <c r="I12" s="31"/>
      <c r="J12" s="21"/>
      <c r="K12" s="32"/>
      <c r="L12" s="32"/>
      <c r="M12" s="5"/>
      <c r="N12" s="15"/>
      <c r="O12" s="15"/>
      <c r="P12" s="15"/>
      <c r="Q12" s="15"/>
      <c r="R12" s="27"/>
      <c r="S12" s="27"/>
      <c r="T12" s="15"/>
      <c r="U12" s="4"/>
    </row>
    <row r="13" spans="1:21" ht="15.6" customHeight="1" x14ac:dyDescent="0.25">
      <c r="A13" s="5"/>
      <c r="B13" s="6"/>
      <c r="C13" s="6"/>
      <c r="D13" s="7"/>
      <c r="E13" s="5"/>
      <c r="F13" s="8"/>
      <c r="G13" s="30"/>
      <c r="H13" s="31"/>
      <c r="I13" s="31"/>
      <c r="J13" s="21"/>
      <c r="K13" s="32"/>
      <c r="L13" s="32"/>
      <c r="M13" s="5"/>
      <c r="N13" s="15"/>
      <c r="O13" s="15"/>
      <c r="P13" s="15"/>
      <c r="Q13" s="15"/>
      <c r="R13" s="27"/>
      <c r="S13" s="27"/>
      <c r="T13" s="15"/>
      <c r="U13" s="4"/>
    </row>
    <row r="14" spans="1:21" ht="15.6" customHeight="1" x14ac:dyDescent="0.25">
      <c r="A14" s="5"/>
      <c r="B14" s="6"/>
      <c r="C14" s="6"/>
      <c r="D14" s="7"/>
      <c r="E14" s="5"/>
      <c r="F14" s="8"/>
      <c r="G14" s="19"/>
      <c r="H14" s="20"/>
      <c r="I14" s="20"/>
      <c r="J14" s="21"/>
      <c r="K14" s="22"/>
      <c r="L14" s="22"/>
      <c r="M14" s="5"/>
      <c r="N14" s="15"/>
      <c r="O14" s="15"/>
      <c r="P14" s="15"/>
      <c r="Q14" s="15"/>
      <c r="R14" s="27"/>
      <c r="S14" s="27"/>
      <c r="T14" s="15"/>
      <c r="U14" s="4"/>
    </row>
    <row r="15" spans="1:21" ht="15.6" customHeight="1" x14ac:dyDescent="0.25">
      <c r="A15" s="5"/>
      <c r="B15" s="6"/>
      <c r="C15" s="6"/>
      <c r="D15" s="7"/>
      <c r="E15" s="5"/>
      <c r="F15" s="8"/>
      <c r="G15" s="19"/>
      <c r="H15" s="20"/>
      <c r="I15" s="20"/>
      <c r="J15" s="21"/>
      <c r="K15" s="22"/>
      <c r="L15" s="22"/>
      <c r="M15" s="5"/>
      <c r="N15" s="15"/>
      <c r="O15" s="15"/>
      <c r="P15" s="15"/>
      <c r="Q15" s="15"/>
      <c r="R15" s="27"/>
      <c r="S15" s="27"/>
      <c r="T15" s="15"/>
      <c r="U15" s="4"/>
    </row>
    <row r="16" spans="1:21" ht="15.6" customHeight="1" x14ac:dyDescent="0.25">
      <c r="A16" s="5"/>
      <c r="B16" s="6"/>
      <c r="C16" s="6"/>
      <c r="D16" s="7"/>
      <c r="E16" s="5"/>
      <c r="F16" s="8"/>
      <c r="G16" s="19"/>
      <c r="H16" s="20"/>
      <c r="I16" s="20"/>
      <c r="J16" s="21"/>
      <c r="K16" s="22"/>
      <c r="L16" s="22"/>
      <c r="M16" s="5"/>
      <c r="N16" s="15"/>
      <c r="O16" s="15"/>
      <c r="P16" s="15"/>
      <c r="Q16" s="15"/>
      <c r="R16" s="27"/>
      <c r="S16" s="27"/>
      <c r="T16" s="15"/>
      <c r="U16" s="4"/>
    </row>
    <row r="17" spans="1:21" ht="15.6" customHeight="1" x14ac:dyDescent="0.25">
      <c r="A17" s="5"/>
      <c r="B17" s="6"/>
      <c r="C17" s="6"/>
      <c r="D17" s="7"/>
      <c r="E17" s="5"/>
      <c r="F17" s="8"/>
      <c r="G17" s="19"/>
      <c r="H17" s="20"/>
      <c r="I17" s="20"/>
      <c r="J17" s="21"/>
      <c r="K17" s="22"/>
      <c r="L17" s="22"/>
      <c r="M17" s="5"/>
      <c r="N17" s="15"/>
      <c r="O17" s="15"/>
      <c r="P17" s="15"/>
      <c r="Q17" s="15"/>
      <c r="R17" s="27"/>
      <c r="S17" s="27"/>
      <c r="T17" s="15"/>
      <c r="U17" s="4"/>
    </row>
    <row r="18" spans="1:21" ht="15.6" customHeight="1" x14ac:dyDescent="0.25">
      <c r="A18" s="5"/>
      <c r="B18" s="6"/>
      <c r="C18" s="6"/>
      <c r="D18" s="7"/>
      <c r="E18" s="5"/>
      <c r="F18" s="8"/>
      <c r="G18" s="19"/>
      <c r="H18" s="20"/>
      <c r="I18" s="20"/>
      <c r="J18" s="21"/>
      <c r="K18" s="22"/>
      <c r="L18" s="22"/>
      <c r="M18" s="5"/>
      <c r="N18" s="15"/>
      <c r="O18" s="15"/>
      <c r="P18" s="15"/>
      <c r="Q18" s="15"/>
      <c r="R18" s="27"/>
      <c r="S18" s="27"/>
      <c r="T18" s="15"/>
      <c r="U18" s="4"/>
    </row>
    <row r="19" spans="1:21" ht="15.75" customHeight="1" x14ac:dyDescent="0.25">
      <c r="A19" s="5"/>
      <c r="B19" s="6"/>
      <c r="C19" s="6"/>
      <c r="D19" s="7"/>
      <c r="E19" s="5"/>
      <c r="F19" s="8"/>
      <c r="G19" s="19"/>
      <c r="H19" s="20"/>
      <c r="I19" s="20"/>
      <c r="J19" s="21"/>
      <c r="K19" s="22"/>
      <c r="L19" s="22"/>
      <c r="M19" s="5"/>
      <c r="N19" s="25"/>
      <c r="O19" s="25"/>
      <c r="P19" s="25"/>
      <c r="Q19" s="25"/>
      <c r="R19" s="25"/>
      <c r="S19" s="25"/>
      <c r="T19" s="5"/>
      <c r="U19" s="4"/>
    </row>
    <row r="20" spans="1:21" x14ac:dyDescent="0.25">
      <c r="A20" s="66" t="s">
        <v>28</v>
      </c>
      <c r="B20" s="66"/>
      <c r="C20" s="66"/>
      <c r="D20" s="66"/>
      <c r="E20" s="66"/>
      <c r="N20" s="66"/>
      <c r="O20" s="66"/>
      <c r="P20" s="66"/>
      <c r="Q20" s="66"/>
      <c r="R20" s="66"/>
      <c r="S20" s="66"/>
      <c r="T20" s="66"/>
      <c r="U20" s="67"/>
    </row>
  </sheetData>
  <mergeCells count="4">
    <mergeCell ref="M4:U4"/>
    <mergeCell ref="A4:F4"/>
    <mergeCell ref="A1:U1"/>
    <mergeCell ref="G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EF5F9-09DC-4E52-B752-90A71764BA04}">
  <dimension ref="A1:S20"/>
  <sheetViews>
    <sheetView zoomScale="55" zoomScaleNormal="55" workbookViewId="0">
      <selection activeCell="G5" sqref="G5"/>
    </sheetView>
  </sheetViews>
  <sheetFormatPr defaultRowHeight="15" x14ac:dyDescent="0.25"/>
  <cols>
    <col min="1" max="1" width="8.85546875" customWidth="1"/>
    <col min="2" max="2" width="17.42578125" customWidth="1"/>
    <col min="3" max="3" width="16.85546875" customWidth="1"/>
    <col min="4" max="4" width="19.7109375" customWidth="1"/>
    <col min="5" max="5" width="22" customWidth="1"/>
    <col min="6" max="6" width="20.5703125" customWidth="1"/>
    <col min="7" max="7" width="15" customWidth="1"/>
    <col min="8" max="8" width="13.28515625" customWidth="1"/>
    <col min="9" max="9" width="12.85546875" customWidth="1"/>
    <col min="10" max="10" width="18.28515625" customWidth="1"/>
    <col min="11" max="11" width="17.28515625" customWidth="1"/>
    <col min="12" max="12" width="17.5703125" customWidth="1"/>
    <col min="13" max="13" width="15.140625" customWidth="1"/>
    <col min="14" max="14" width="15.7109375" customWidth="1"/>
    <col min="15" max="15" width="17.42578125" customWidth="1"/>
    <col min="16" max="16" width="16.28515625" customWidth="1"/>
    <col min="17" max="17" width="16.7109375" customWidth="1"/>
    <col min="18" max="18" width="15.140625" customWidth="1"/>
    <col min="19" max="19" width="18.5703125" customWidth="1"/>
  </cols>
  <sheetData>
    <row r="1" spans="1:19" ht="15.75" customHeight="1" x14ac:dyDescent="0.25">
      <c r="A1" s="84" t="s">
        <v>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15.75" x14ac:dyDescent="0.25">
      <c r="A2" s="55"/>
      <c r="B2" s="55"/>
      <c r="C2" s="55"/>
      <c r="D2" s="55"/>
      <c r="E2" s="55"/>
      <c r="F2" s="55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9" ht="33.75" customHeight="1" x14ac:dyDescent="0.25">
      <c r="A4" s="80" t="s">
        <v>34</v>
      </c>
      <c r="B4" s="80"/>
      <c r="C4" s="80"/>
      <c r="D4" s="80"/>
      <c r="E4" s="80"/>
      <c r="F4" s="80"/>
      <c r="G4" s="88" t="s">
        <v>39</v>
      </c>
      <c r="H4" s="89"/>
      <c r="I4" s="89"/>
      <c r="J4" s="89"/>
      <c r="K4" s="89"/>
      <c r="L4" s="90"/>
      <c r="M4" s="81" t="s">
        <v>29</v>
      </c>
      <c r="N4" s="81"/>
      <c r="O4" s="81"/>
      <c r="P4" s="81"/>
      <c r="Q4" s="81"/>
      <c r="R4" s="81"/>
      <c r="S4" s="81"/>
    </row>
    <row r="5" spans="1:19" ht="189" x14ac:dyDescent="0.25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24" t="s">
        <v>6</v>
      </c>
      <c r="H5" s="24" t="s">
        <v>22</v>
      </c>
      <c r="I5" s="24" t="s">
        <v>23</v>
      </c>
      <c r="J5" s="24" t="s">
        <v>24</v>
      </c>
      <c r="K5" s="24" t="s">
        <v>11</v>
      </c>
      <c r="L5" s="24" t="s">
        <v>31</v>
      </c>
      <c r="M5" s="17" t="s">
        <v>10</v>
      </c>
      <c r="N5" s="17" t="s">
        <v>37</v>
      </c>
      <c r="O5" s="17" t="s">
        <v>31</v>
      </c>
      <c r="P5" s="18" t="s">
        <v>14</v>
      </c>
      <c r="Q5" s="18" t="s">
        <v>25</v>
      </c>
      <c r="R5" s="18" t="s">
        <v>30</v>
      </c>
      <c r="S5" s="18" t="s">
        <v>16</v>
      </c>
    </row>
    <row r="6" spans="1:19" ht="15.75" x14ac:dyDescent="0.25">
      <c r="A6" s="5"/>
      <c r="B6" s="10"/>
      <c r="C6" s="37"/>
      <c r="D6" s="7"/>
      <c r="E6" s="5"/>
      <c r="F6" s="40"/>
      <c r="G6" s="19"/>
      <c r="H6" s="20"/>
      <c r="I6" s="20"/>
      <c r="J6" s="21"/>
      <c r="K6" s="22"/>
      <c r="L6" s="22"/>
      <c r="M6" s="36">
        <f>COUNTIF(G7:G19,C6)+ COUNTIF(G7:G19,C7)+ COUNTIF(G7:G19,C8)+COUNTIF(G7:G19,C9) + COUNTIF(G7:G19,C10)</f>
        <v>0</v>
      </c>
      <c r="N6" s="68">
        <f>SUMIF(G7:G19,C6,K7:K19)+SUMIF(G7:G19,C7,K7:K19)+SUMIF(G7:G19,C8,K7:K19)+SUMIF(G7:G19,C9,K7:K19)+SUMIF(G7:G19,C10,K7:K19)</f>
        <v>0</v>
      </c>
      <c r="O6" s="69">
        <f>SUM(L6:L19)</f>
        <v>0</v>
      </c>
      <c r="P6" s="26">
        <f>E6-N6</f>
        <v>0</v>
      </c>
      <c r="Q6" s="29" t="e">
        <f>P6/E6</f>
        <v>#DIV/0!</v>
      </c>
      <c r="R6" s="9" t="e">
        <f>(N6+O6)/E6*F6</f>
        <v>#DIV/0!</v>
      </c>
      <c r="S6" s="28" t="e">
        <f>F6-R6</f>
        <v>#DIV/0!</v>
      </c>
    </row>
    <row r="7" spans="1:19" ht="15.75" x14ac:dyDescent="0.25">
      <c r="A7" s="5"/>
      <c r="B7" s="38"/>
      <c r="C7" s="37"/>
      <c r="D7" s="7"/>
      <c r="E7" s="58"/>
      <c r="F7" s="61"/>
      <c r="G7" s="62"/>
      <c r="H7" s="20"/>
      <c r="I7" s="20"/>
      <c r="J7" s="21"/>
      <c r="K7" s="22"/>
      <c r="L7" s="32"/>
      <c r="M7" s="5"/>
      <c r="N7" s="15"/>
      <c r="O7" s="69"/>
      <c r="P7" s="27"/>
      <c r="Q7" s="27"/>
      <c r="R7" s="15"/>
      <c r="S7" s="4"/>
    </row>
    <row r="8" spans="1:19" ht="15.75" x14ac:dyDescent="0.25">
      <c r="A8" s="5"/>
      <c r="B8" s="6"/>
      <c r="C8" s="37"/>
      <c r="D8" s="7"/>
      <c r="E8" s="58"/>
      <c r="F8" s="61"/>
      <c r="G8" s="62"/>
      <c r="H8" s="20"/>
      <c r="I8" s="20"/>
      <c r="J8" s="21"/>
      <c r="K8" s="22"/>
      <c r="L8" s="22"/>
      <c r="M8" s="5"/>
      <c r="N8" s="15"/>
      <c r="O8" s="69"/>
      <c r="P8" s="27"/>
      <c r="Q8" s="27"/>
      <c r="R8" s="15"/>
      <c r="S8" s="4"/>
    </row>
    <row r="9" spans="1:19" ht="15.75" x14ac:dyDescent="0.25">
      <c r="A9" s="5"/>
      <c r="B9" s="6"/>
      <c r="C9" s="37"/>
      <c r="D9" s="7"/>
      <c r="E9" s="5"/>
      <c r="F9" s="63"/>
      <c r="G9" s="56"/>
      <c r="H9" s="20"/>
      <c r="I9" s="20"/>
      <c r="J9" s="21"/>
      <c r="K9" s="22"/>
      <c r="L9" s="22"/>
      <c r="M9" s="5"/>
      <c r="N9" s="15"/>
      <c r="O9" s="69"/>
      <c r="P9" s="27"/>
      <c r="Q9" s="27"/>
      <c r="R9" s="15"/>
      <c r="S9" s="4"/>
    </row>
    <row r="10" spans="1:19" ht="15.75" x14ac:dyDescent="0.25">
      <c r="A10" s="5"/>
      <c r="B10" s="6"/>
      <c r="C10" s="37"/>
      <c r="D10" s="7"/>
      <c r="E10" s="5"/>
      <c r="F10" s="8"/>
      <c r="G10" s="56"/>
      <c r="H10" s="20"/>
      <c r="I10" s="20"/>
      <c r="J10" s="21"/>
      <c r="K10" s="22"/>
      <c r="L10" s="32"/>
      <c r="M10" s="5"/>
      <c r="N10" s="15"/>
      <c r="O10" s="69"/>
      <c r="P10" s="27"/>
      <c r="Q10" s="27"/>
      <c r="R10" s="15"/>
      <c r="S10" s="4"/>
    </row>
    <row r="11" spans="1:19" ht="15.75" x14ac:dyDescent="0.25">
      <c r="A11" s="5"/>
      <c r="B11" s="6"/>
      <c r="C11" s="6"/>
      <c r="D11" s="7"/>
      <c r="E11" s="5"/>
      <c r="F11" s="8"/>
      <c r="G11" s="56"/>
      <c r="H11" s="20"/>
      <c r="I11" s="20"/>
      <c r="J11" s="21"/>
      <c r="K11" s="22"/>
      <c r="L11" s="32"/>
      <c r="M11" s="5"/>
      <c r="N11" s="15"/>
      <c r="O11" s="15"/>
      <c r="P11" s="27"/>
      <c r="Q11" s="27"/>
      <c r="R11" s="15"/>
      <c r="S11" s="4"/>
    </row>
    <row r="12" spans="1:19" ht="15.75" x14ac:dyDescent="0.25">
      <c r="A12" s="5"/>
      <c r="B12" s="6"/>
      <c r="C12" s="6"/>
      <c r="D12" s="7"/>
      <c r="E12" s="5"/>
      <c r="F12" s="8"/>
      <c r="G12" s="56"/>
      <c r="H12" s="31"/>
      <c r="I12" s="31"/>
      <c r="J12" s="21"/>
      <c r="K12" s="57"/>
      <c r="L12" s="32"/>
      <c r="M12" s="5"/>
      <c r="N12" s="15"/>
      <c r="O12" s="15"/>
      <c r="P12" s="27"/>
      <c r="Q12" s="27"/>
      <c r="R12" s="15"/>
      <c r="S12" s="4"/>
    </row>
    <row r="13" spans="1:19" ht="15.75" x14ac:dyDescent="0.25">
      <c r="A13" s="5"/>
      <c r="B13" s="6"/>
      <c r="C13" s="6"/>
      <c r="D13" s="7"/>
      <c r="E13" s="5"/>
      <c r="F13" s="8"/>
      <c r="G13" s="56"/>
      <c r="H13" s="31"/>
      <c r="I13" s="31"/>
      <c r="J13" s="21"/>
      <c r="K13" s="57"/>
      <c r="L13" s="22"/>
      <c r="M13" s="5"/>
      <c r="N13" s="15"/>
      <c r="O13" s="15"/>
      <c r="P13" s="27"/>
      <c r="Q13" s="27"/>
      <c r="R13" s="15"/>
      <c r="S13" s="4"/>
    </row>
    <row r="14" spans="1:19" ht="15.75" x14ac:dyDescent="0.25">
      <c r="A14" s="5"/>
      <c r="B14" s="6"/>
      <c r="C14" s="6"/>
      <c r="D14" s="7"/>
      <c r="E14" s="5"/>
      <c r="F14" s="8"/>
      <c r="G14" s="56"/>
      <c r="H14" s="20"/>
      <c r="I14" s="20"/>
      <c r="J14" s="21"/>
      <c r="K14" s="57"/>
      <c r="L14" s="22"/>
      <c r="M14" s="5"/>
      <c r="N14" s="15"/>
      <c r="O14" s="15"/>
      <c r="P14" s="27"/>
      <c r="Q14" s="27"/>
      <c r="R14" s="15"/>
      <c r="S14" s="4"/>
    </row>
    <row r="15" spans="1:19" ht="15.75" x14ac:dyDescent="0.25">
      <c r="A15" s="5"/>
      <c r="B15" s="6"/>
      <c r="C15" s="6"/>
      <c r="D15" s="7"/>
      <c r="E15" s="5"/>
      <c r="F15" s="8"/>
      <c r="G15" s="56"/>
      <c r="H15" s="20"/>
      <c r="I15" s="20"/>
      <c r="J15" s="21"/>
      <c r="K15" s="57"/>
      <c r="L15" s="22"/>
      <c r="M15" s="5"/>
      <c r="N15" s="15"/>
      <c r="O15" s="15"/>
      <c r="P15" s="27"/>
      <c r="Q15" s="27"/>
      <c r="R15" s="15"/>
      <c r="S15" s="4"/>
    </row>
    <row r="16" spans="1:19" ht="15.75" x14ac:dyDescent="0.25">
      <c r="A16" s="5"/>
      <c r="B16" s="6"/>
      <c r="C16" s="6"/>
      <c r="D16" s="7"/>
      <c r="E16" s="5"/>
      <c r="F16" s="8"/>
      <c r="G16" s="56"/>
      <c r="H16" s="20"/>
      <c r="I16" s="20"/>
      <c r="J16" s="21"/>
      <c r="K16" s="57"/>
      <c r="L16" s="22"/>
      <c r="M16" s="5"/>
      <c r="N16" s="15"/>
      <c r="O16" s="15"/>
      <c r="P16" s="27"/>
      <c r="Q16" s="27"/>
      <c r="R16" s="15"/>
      <c r="S16" s="4"/>
    </row>
    <row r="17" spans="1:19" ht="15.75" x14ac:dyDescent="0.25">
      <c r="A17" s="5"/>
      <c r="B17" s="6"/>
      <c r="C17" s="6"/>
      <c r="D17" s="7"/>
      <c r="E17" s="5"/>
      <c r="F17" s="8"/>
      <c r="G17" s="56"/>
      <c r="H17" s="20"/>
      <c r="I17" s="20"/>
      <c r="J17" s="21"/>
      <c r="K17" s="57"/>
      <c r="L17" s="22"/>
      <c r="M17" s="5"/>
      <c r="N17" s="15"/>
      <c r="O17" s="15"/>
      <c r="P17" s="27"/>
      <c r="Q17" s="27"/>
      <c r="R17" s="15"/>
      <c r="S17" s="4"/>
    </row>
    <row r="18" spans="1:19" ht="15.75" x14ac:dyDescent="0.25">
      <c r="A18" s="5"/>
      <c r="B18" s="6"/>
      <c r="C18" s="6"/>
      <c r="D18" s="7"/>
      <c r="E18" s="5"/>
      <c r="F18" s="8"/>
      <c r="G18" s="56"/>
      <c r="H18" s="20"/>
      <c r="I18" s="20"/>
      <c r="J18" s="21"/>
      <c r="K18" s="57"/>
      <c r="L18" s="22"/>
      <c r="M18" s="5"/>
      <c r="N18" s="15"/>
      <c r="O18" s="15"/>
      <c r="P18" s="27"/>
      <c r="Q18" s="27"/>
      <c r="R18" s="15"/>
      <c r="S18" s="4"/>
    </row>
    <row r="19" spans="1:19" ht="15.75" x14ac:dyDescent="0.25">
      <c r="A19" s="5"/>
      <c r="B19" s="6"/>
      <c r="C19" s="6"/>
      <c r="D19" s="7"/>
      <c r="E19" s="5"/>
      <c r="F19" s="8"/>
      <c r="G19" s="23"/>
      <c r="H19" s="23"/>
      <c r="I19" s="23"/>
      <c r="J19" s="21"/>
      <c r="K19" s="23"/>
      <c r="L19" s="23"/>
      <c r="M19" s="5"/>
      <c r="N19" s="25"/>
      <c r="O19" s="25"/>
      <c r="P19" s="25"/>
      <c r="Q19" s="25"/>
      <c r="R19" s="5"/>
      <c r="S19" s="4"/>
    </row>
    <row r="20" spans="1:19" ht="12.9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66"/>
      <c r="M20" s="12"/>
      <c r="N20" s="12"/>
      <c r="O20" s="66"/>
      <c r="P20" s="12"/>
      <c r="Q20" s="12"/>
      <c r="R20" s="12"/>
      <c r="S20" s="13"/>
    </row>
  </sheetData>
  <mergeCells count="4">
    <mergeCell ref="A4:F4"/>
    <mergeCell ref="M4:S4"/>
    <mergeCell ref="A1:S1"/>
    <mergeCell ref="G4:L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018BC478557C946885EA34EEF2CB526" ma:contentTypeVersion="4" ma:contentTypeDescription="Izveidot jaunu dokumentu." ma:contentTypeScope="" ma:versionID="600809ee4bc1ac3d25ed17cf7ee6515b">
  <xsd:schema xmlns:xsd="http://www.w3.org/2001/XMLSchema" xmlns:xs="http://www.w3.org/2001/XMLSchema" xmlns:p="http://schemas.microsoft.com/office/2006/metadata/properties" xmlns:ns2="e0612e8b-c85e-414c-9bae-38fdd3fa58e9" targetNamespace="http://schemas.microsoft.com/office/2006/metadata/properties" ma:root="true" ma:fieldsID="5c4f27a0a0e151123cdf4eb9798d13c0" ns2:_="">
    <xsd:import namespace="e0612e8b-c85e-414c-9bae-38fdd3fa5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12e8b-c85e-414c-9bae-38fdd3fa5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AFA1C-EBD9-40EA-990E-6E69C08052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AD8BEF-840F-4818-B8A3-4F0A0944D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12e8b-c85e-414c-9bae-38fdd3fa5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4C6511-7B06-457B-BFF8-2947AFB08D0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Apkopojums</vt:lpstr>
      <vt:lpstr>Ārsta specialitāte</vt:lpstr>
      <vt:lpstr>Citas ārstniecības personas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Arta Vagale</dc:creator>
  <cp:keywords/>
  <dc:description/>
  <cp:lastModifiedBy>Arta Vagale</cp:lastModifiedBy>
  <cp:revision/>
  <dcterms:created xsi:type="dcterms:W3CDTF">2024-12-10T11:18:14Z</dcterms:created>
  <dcterms:modified xsi:type="dcterms:W3CDTF">2025-01-16T12:49:16Z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0x0101005018BC478557C946885EA34EEF2CB526</vt:lpwstr>
  </property>
</Properties>
</file>