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zma\18.forma = rīkojuma 21 pielikums= BMANS _1.pielikums_veidlapa  pa gadiem\2025\"/>
    </mc:Choice>
  </mc:AlternateContent>
  <xr:revisionPtr revIDLastSave="0" documentId="13_ncr:1_{E3EEA691-6C35-4716-8A7A-241DE6846A7E}" xr6:coauthVersionLast="47" xr6:coauthVersionMax="47" xr10:uidLastSave="{00000000-0000-0000-0000-000000000000}"/>
  <bookViews>
    <workbookView xWindow="28680" yWindow="-120" windowWidth="29040" windowHeight="15720" xr2:uid="{184F7536-A13E-4829-B385-E98FC178038F}"/>
  </bookViews>
  <sheets>
    <sheet name="Janvāris-jūnijs" sheetId="1" r:id="rId1"/>
  </sheets>
  <definedNames>
    <definedName name="_xlnm._FilterDatabase" localSheetId="0" hidden="1">'Janvāris-jūnijs'!$A$604:$M$604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8" i="1" l="1"/>
  <c r="F756" i="1"/>
  <c r="F748" i="1"/>
  <c r="E748" i="1"/>
  <c r="F745" i="1"/>
  <c r="E745" i="1"/>
  <c r="F737" i="1"/>
  <c r="E737" i="1"/>
  <c r="F733" i="1"/>
  <c r="E733" i="1"/>
  <c r="G717" i="1"/>
  <c r="F717" i="1"/>
  <c r="E717" i="1"/>
  <c r="F705" i="1"/>
  <c r="E705" i="1"/>
  <c r="F703" i="1"/>
  <c r="E703" i="1"/>
  <c r="F692" i="1"/>
  <c r="E692" i="1"/>
  <c r="F686" i="1"/>
  <c r="E686" i="1"/>
  <c r="F683" i="1"/>
  <c r="E683" i="1"/>
  <c r="F665" i="1"/>
  <c r="E665" i="1"/>
  <c r="F662" i="1"/>
  <c r="E662" i="1"/>
  <c r="F658" i="1"/>
  <c r="E658" i="1"/>
  <c r="F639" i="1"/>
  <c r="E639" i="1"/>
  <c r="F621" i="1"/>
  <c r="E621" i="1"/>
  <c r="F611" i="1"/>
  <c r="E611" i="1"/>
  <c r="F605" i="1"/>
  <c r="E605" i="1"/>
  <c r="H598" i="1"/>
  <c r="G597" i="1"/>
  <c r="F597" i="1"/>
  <c r="E597" i="1"/>
  <c r="H596" i="1"/>
  <c r="G595" i="1"/>
  <c r="F595" i="1"/>
  <c r="E595" i="1"/>
  <c r="H594" i="1"/>
  <c r="H593" i="1"/>
  <c r="H592" i="1"/>
  <c r="H591" i="1"/>
  <c r="H590" i="1"/>
  <c r="H589" i="1"/>
  <c r="G588" i="1"/>
  <c r="F588" i="1"/>
  <c r="E588" i="1"/>
  <c r="H587" i="1"/>
  <c r="G586" i="1"/>
  <c r="F586" i="1"/>
  <c r="E586" i="1"/>
  <c r="H586" i="1" s="1"/>
  <c r="F582" i="1"/>
  <c r="E582" i="1"/>
  <c r="H581" i="1"/>
  <c r="H580" i="1"/>
  <c r="H575" i="1"/>
  <c r="H574" i="1"/>
  <c r="H573" i="1"/>
  <c r="H572" i="1"/>
  <c r="H571" i="1"/>
  <c r="H570" i="1"/>
  <c r="H569" i="1"/>
  <c r="H568" i="1"/>
  <c r="H567" i="1"/>
  <c r="H566" i="1"/>
  <c r="F565" i="1"/>
  <c r="E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F551" i="1"/>
  <c r="H551" i="1" s="1"/>
  <c r="E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F538" i="1"/>
  <c r="E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F491" i="1"/>
  <c r="E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F437" i="1"/>
  <c r="E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F402" i="1"/>
  <c r="E402" i="1"/>
  <c r="H401" i="1"/>
  <c r="H400" i="1"/>
  <c r="H399" i="1"/>
  <c r="H398" i="1"/>
  <c r="H397" i="1"/>
  <c r="H396" i="1"/>
  <c r="H395" i="1"/>
  <c r="H394" i="1"/>
  <c r="H393" i="1"/>
  <c r="H392" i="1"/>
  <c r="H391" i="1"/>
  <c r="F390" i="1"/>
  <c r="E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F364" i="1"/>
  <c r="E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F324" i="1"/>
  <c r="E324" i="1"/>
  <c r="H324" i="1" s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F299" i="1"/>
  <c r="E299" i="1"/>
  <c r="H298" i="1"/>
  <c r="H297" i="1"/>
  <c r="H296" i="1"/>
  <c r="H295" i="1"/>
  <c r="H294" i="1"/>
  <c r="H293" i="1"/>
  <c r="H292" i="1"/>
  <c r="H291" i="1"/>
  <c r="H290" i="1"/>
  <c r="H289" i="1"/>
  <c r="H288" i="1"/>
  <c r="F287" i="1"/>
  <c r="E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F75" i="1"/>
  <c r="E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F24" i="1"/>
  <c r="E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402" i="1" l="1"/>
  <c r="H75" i="1"/>
  <c r="H538" i="1"/>
  <c r="H595" i="1"/>
  <c r="H582" i="1"/>
  <c r="H565" i="1"/>
  <c r="H491" i="1"/>
  <c r="H437" i="1"/>
  <c r="H364" i="1"/>
  <c r="H597" i="1"/>
  <c r="H588" i="1"/>
  <c r="E576" i="1"/>
  <c r="F576" i="1"/>
  <c r="H390" i="1"/>
  <c r="H299" i="1"/>
  <c r="F750" i="1"/>
  <c r="F599" i="1"/>
  <c r="H287" i="1"/>
  <c r="E599" i="1"/>
  <c r="H24" i="1"/>
  <c r="H576" i="1" l="1"/>
  <c r="F754" i="1"/>
  <c r="F753" i="1" s="1"/>
  <c r="F759" i="1" s="1"/>
  <c r="H599" i="1"/>
</calcChain>
</file>

<file path=xl/sharedStrings.xml><?xml version="1.0" encoding="utf-8"?>
<sst xmlns="http://schemas.openxmlformats.org/spreadsheetml/2006/main" count="2061" uniqueCount="1303">
  <si>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</si>
  <si>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</si>
  <si>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</si>
  <si>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</si>
  <si>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</si>
  <si>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</si>
  <si>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</si>
  <si>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Vidējā vienas receptes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</si>
  <si>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</si>
  <si>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</si>
  <si>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</si>
  <si>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</si>
  <si>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</si>
  <si>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</si>
  <si>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</si>
  <si>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</si>
  <si>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</si>
  <si>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</si>
  <si>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</si>
  <si>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</si>
  <si>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</si>
  <si>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</si>
  <si>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</si>
  <si>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</si>
  <si>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</si>
  <si>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</si>
  <si>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</si>
  <si>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</si>
  <si>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</si>
  <si>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</si>
  <si>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</si>
  <si>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</si>
  <si>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</si>
  <si>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</si>
  <si>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</si>
  <si>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</si>
  <si>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</si>
  <si>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</si>
  <si>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</si>
  <si>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</si>
  <si>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</si>
  <si>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</si>
  <si>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</si>
  <si>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</si>
  <si>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</si>
  <si>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</si>
  <si>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</si>
  <si>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</si>
  <si>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</si>
  <si>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</si>
  <si>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</si>
  <si>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</si>
  <si>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</si>
  <si>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</si>
  <si>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</si>
  <si>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</si>
  <si>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</si>
  <si>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</si>
  <si>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</si>
  <si>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</si>
  <si>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</si>
  <si>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</si>
  <si>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</si>
  <si>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</si>
  <si>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</si>
  <si>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</si>
  <si>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</si>
  <si>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</si>
  <si>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</si>
  <si>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</si>
  <si>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</si>
  <si>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</si>
  <si>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</si>
  <si>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</si>
  <si>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</si>
  <si>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</si>
  <si>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</si>
  <si>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</si>
  <si>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</si>
  <si>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</si>
  <si>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</si>
  <si>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</si>
  <si>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</si>
  <si>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</si>
  <si>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</si>
  <si>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</si>
  <si>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</si>
  <si>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</si>
  <si>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</si>
  <si>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</si>
  <si>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</si>
  <si>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</si>
  <si>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</si>
  <si>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</si>
  <si>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</si>
  <si>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</si>
  <si>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</si>
  <si>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</si>
  <si>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</si>
  <si>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</si>
  <si>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</si>
  <si>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</si>
  <si>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</si>
  <si>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</si>
  <si>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</si>
  <si>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</si>
  <si>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</si>
  <si>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</si>
  <si>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</si>
  <si>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</si>
  <si>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</si>
  <si>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</si>
  <si>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</si>
  <si>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</si>
  <si>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</si>
  <si>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</si>
  <si>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</si>
  <si>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</si>
  <si>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</si>
  <si>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</si>
  <si>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</si>
  <si>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</si>
  <si>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</si>
  <si>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</si>
  <si>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</si>
  <si>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</si>
  <si>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</si>
  <si>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</si>
  <si>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</si>
  <si>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</si>
  <si>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</si>
  <si>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</si>
  <si>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</si>
  <si>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</si>
  <si>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</si>
  <si>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</si>
  <si>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 D25.0-D25.2, D25.9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</si>
  <si>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</si>
  <si>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</si>
  <si>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</si>
  <si>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</si>
  <si>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</si>
  <si>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</si>
  <si>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</si>
  <si>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</si>
  <si>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</si>
  <si>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</si>
  <si>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</si>
  <si>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</si>
  <si>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</si>
  <si>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</si>
  <si>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</si>
  <si>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</si>
  <si>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</si>
  <si>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</si>
  <si>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</si>
  <si>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</si>
  <si>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</si>
  <si>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</si>
  <si>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</si>
  <si>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</si>
  <si>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</si>
  <si>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</si>
  <si>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</si>
  <si>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</si>
  <si>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</si>
  <si>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</si>
  <si>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</si>
  <si>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</si>
  <si>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</si>
  <si>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</si>
  <si>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</si>
  <si>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</si>
  <si>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</si>
  <si>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</si>
  <si>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</si>
  <si>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</si>
  <si>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5.1.14.</t>
  </si>
  <si>
    <t>Rīkles balsenes daļas (hypopharynx) ļaundabīgs audzējs</t>
  </si>
  <si>
    <t>C13.0-C13.2;C13.8;C13.9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</si>
  <si>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</si>
  <si>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</si>
  <si>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</si>
  <si>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</si>
  <si>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</si>
  <si>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</si>
  <si>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</si>
  <si>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</si>
  <si>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</si>
  <si>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</si>
  <si>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</si>
  <si>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</si>
  <si>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</si>
  <si>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</si>
  <si>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</si>
  <si>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</si>
  <si>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</si>
  <si>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</si>
  <si>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</si>
  <si>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</si>
  <si>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</si>
  <si>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</si>
  <si>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</si>
  <si>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</si>
  <si>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</si>
  <si>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</si>
  <si>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</si>
  <si>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</si>
  <si>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</si>
  <si>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</si>
  <si>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</si>
  <si>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</si>
  <si>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</si>
  <si>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</si>
  <si>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</si>
  <si>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</si>
  <si>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</si>
  <si>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</si>
  <si>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</si>
  <si>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</si>
  <si>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</si>
  <si>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</si>
  <si>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</si>
  <si>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</si>
  <si>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</si>
  <si>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</si>
  <si>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</si>
  <si>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</si>
  <si>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</si>
  <si>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</si>
  <si>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</si>
  <si>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</si>
  <si>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</si>
  <si>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</si>
  <si>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</si>
  <si>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</si>
  <si>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</si>
  <si>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</si>
  <si>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</si>
  <si>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</si>
  <si>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</si>
  <si>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</si>
  <si>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</si>
  <si>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</si>
  <si>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</si>
  <si>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</si>
  <si>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</si>
  <si>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</si>
  <si>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</si>
  <si>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</si>
  <si>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</si>
  <si>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</si>
  <si>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</si>
  <si>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</si>
  <si>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</si>
  <si>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</si>
  <si>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</si>
  <si>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</si>
  <si>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</si>
  <si>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</si>
  <si>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</si>
  <si>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</si>
  <si>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</si>
  <si>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</si>
  <si>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</si>
  <si>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</si>
  <si>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</si>
  <si>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</si>
  <si>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</si>
  <si>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</si>
  <si>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</si>
  <si>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</si>
  <si>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</si>
  <si>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</si>
  <si>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</si>
  <si>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</si>
  <si>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</si>
  <si>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</si>
  <si>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</si>
  <si>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</si>
  <si>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</si>
  <si>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</si>
  <si>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</si>
  <si>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</si>
  <si>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</si>
  <si>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</si>
  <si>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</si>
  <si>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</si>
  <si>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</si>
  <si>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</si>
  <si>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</si>
  <si>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</si>
  <si>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</si>
  <si>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</si>
  <si>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</si>
  <si>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</si>
  <si>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</si>
  <si>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</si>
  <si>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</si>
  <si>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</si>
  <si>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</si>
  <si>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</si>
  <si>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</si>
  <si>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</si>
  <si>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</si>
  <si>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</si>
  <si>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</si>
  <si>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</si>
  <si>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</si>
  <si>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</si>
  <si>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</si>
  <si>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</si>
  <si>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</si>
  <si>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</si>
  <si>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</si>
  <si>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</si>
  <si>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</si>
  <si>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</si>
  <si>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</si>
  <si>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</si>
  <si>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</si>
  <si>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</si>
  <si>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</si>
  <si>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</si>
  <si>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</si>
  <si>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</si>
  <si>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</si>
  <si>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</si>
  <si>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</si>
  <si>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</si>
  <si>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</si>
  <si>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</si>
  <si>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</si>
  <si>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</si>
  <si>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</si>
  <si>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</si>
  <si>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</si>
  <si>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</si>
  <si>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</si>
  <si>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</si>
  <si>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</si>
  <si>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</si>
  <si>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</si>
  <si>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</si>
  <si>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</si>
  <si>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</si>
  <si>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</si>
  <si>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</si>
  <si>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</si>
  <si>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</si>
  <si>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</si>
  <si>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</si>
  <si>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</si>
  <si>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</si>
  <si>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</si>
  <si>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</si>
  <si>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</si>
  <si>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</si>
  <si>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</si>
  <si>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</si>
  <si>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</si>
  <si>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</si>
  <si>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</si>
  <si>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</si>
  <si>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</si>
  <si>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</si>
  <si>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</si>
  <si>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</si>
  <si>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</si>
  <si>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</si>
  <si>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</si>
  <si>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</si>
  <si>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</si>
  <si>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</si>
  <si>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</si>
  <si>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</si>
  <si>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</si>
  <si>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</si>
  <si>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</si>
  <si>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</si>
  <si>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</si>
  <si>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</si>
  <si>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</si>
  <si>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</si>
  <si>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</si>
  <si>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</si>
  <si>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</si>
  <si>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</si>
  <si>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</si>
  <si>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</si>
  <si>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 C82.9;C83.0-C83.9;C84.0-C84.9;C85.0-C85.2;C85.7;C85.9;C86.0-C86.6;C88.0-C88.4;C88.7;C88.9;C90.0-C90.3;C91.0-C91.9;C92.0-C92.9;C93.0-C93.3;C93.7;C93.9;C94.0-C94.7;C95.0-C95.1;C95.7;C95.9;C96.0; C96.2; C96.4?C96.9</t>
  </si>
  <si>
    <t>5.14.1.</t>
  </si>
  <si>
    <t>Hodžkina limfoma</t>
  </si>
  <si>
    <t>C81.0-C81.4;C81.7;C81.9</t>
  </si>
  <si>
    <t>5.14.2.</t>
  </si>
  <si>
    <t>Folikulāra limfoma</t>
  </si>
  <si>
    <t>C82.0-C82.7;C82.9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</si>
  <si>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</si>
  <si>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</si>
  <si>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</si>
  <si>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</si>
  <si>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</si>
  <si>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</si>
  <si>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</si>
  <si>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</si>
  <si>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</si>
  <si>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</si>
  <si>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</si>
  <si>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</si>
  <si>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</si>
  <si>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</si>
  <si>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</si>
  <si>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</si>
  <si>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</si>
  <si>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</si>
  <si>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</si>
  <si>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</si>
  <si>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</si>
  <si>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</si>
  <si>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</si>
  <si>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</si>
  <si>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</si>
  <si>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</si>
  <si>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</si>
  <si>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</si>
  <si>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</si>
  <si>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</si>
  <si>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</si>
  <si>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</si>
  <si>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</si>
  <si>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</si>
  <si>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</si>
  <si>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</si>
  <si>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</si>
  <si>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</si>
  <si>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</si>
  <si>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</si>
  <si>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</si>
  <si>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</si>
  <si>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</si>
  <si>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5.16.2.</t>
  </si>
  <si>
    <t>Vidusauss, elpošanas un krūšu dobuma orgānu audzējs ar neskaidru un nezināmu dabu</t>
  </si>
  <si>
    <t>D38.0-D38.6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</si>
  <si>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</si>
  <si>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</si>
  <si>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</si>
  <si>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</si>
  <si>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</si>
  <si>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</si>
  <si>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</si>
  <si>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</si>
  <si>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</si>
  <si>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</si>
  <si>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</si>
  <si>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</si>
  <si>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</si>
  <si>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</si>
  <si>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</si>
  <si>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</si>
  <si>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</si>
  <si>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</si>
  <si>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</si>
  <si>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</si>
  <si>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</si>
  <si>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</si>
  <si>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</si>
  <si>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</si>
  <si>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</si>
  <si>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</si>
  <si>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</si>
  <si>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5.17.</t>
  </si>
  <si>
    <t>Labdabīgi audzēji</t>
  </si>
  <si>
    <t>D25.0-D25.2, D25.9</t>
  </si>
  <si>
    <t>5.17.1.</t>
  </si>
  <si>
    <t>Dzemdes leiomioma</t>
  </si>
  <si>
    <t>6.</t>
  </si>
  <si>
    <t>Ādas un zemādas audu slimības</t>
  </si>
  <si>
    <t>L10; L13; L20; L27; L40; L50.8</t>
  </si>
  <si>
    <t>75;100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</si>
  <si>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</si>
  <si>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</si>
  <si>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</si>
  <si>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</si>
  <si>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</si>
  <si>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</si>
  <si>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</si>
  <si>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</si>
  <si>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</si>
  <si>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</si>
  <si>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</si>
  <si>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</si>
  <si>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</si>
  <si>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</si>
  <si>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</si>
  <si>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</si>
  <si>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</si>
  <si>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</si>
  <si>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</si>
  <si>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</si>
  <si>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</si>
  <si>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</si>
  <si>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</si>
  <si>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</si>
  <si>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</si>
  <si>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</si>
  <si>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</si>
  <si>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</si>
  <si>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50;75;100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</si>
  <si>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</si>
  <si>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</si>
  <si>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</si>
  <si>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</si>
  <si>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</si>
  <si>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</si>
  <si>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</si>
  <si>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</si>
  <si>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</si>
  <si>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</si>
  <si>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</si>
  <si>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</si>
  <si>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</si>
  <si>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Sezonālā gripa, ja vīruss nav identificēts</t>
  </si>
  <si>
    <t>J11.0;J11.1;J11.8</t>
  </si>
  <si>
    <t>7.6.</t>
  </si>
  <si>
    <t>Streptococcus pneumoniae ierosināta pneimonija</t>
  </si>
  <si>
    <t>J13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</si>
  <si>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</si>
  <si>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</si>
  <si>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</si>
  <si>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</si>
  <si>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</si>
  <si>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</si>
  <si>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</si>
  <si>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</si>
  <si>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</si>
  <si>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</si>
  <si>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</si>
  <si>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</si>
  <si>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</si>
  <si>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</si>
  <si>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</si>
  <si>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</si>
  <si>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</si>
  <si>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</si>
  <si>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</si>
  <si>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</si>
  <si>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</si>
  <si>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</si>
  <si>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</si>
  <si>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</si>
  <si>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</si>
  <si>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</si>
  <si>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</si>
  <si>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</si>
  <si>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</si>
  <si>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</si>
  <si>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</si>
  <si>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</si>
  <si>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</si>
  <si>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</si>
  <si>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</si>
  <si>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</si>
  <si>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</si>
  <si>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</si>
  <si>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</si>
  <si>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</si>
  <si>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</si>
  <si>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</si>
  <si>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</si>
  <si>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</si>
  <si>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</si>
  <si>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</si>
  <si>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</si>
  <si>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E13;E13.0-E13.9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</si>
  <si>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</si>
  <si>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</si>
  <si>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</si>
  <si>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</si>
  <si>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</si>
  <si>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</si>
  <si>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</si>
  <si>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</si>
  <si>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</si>
  <si>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</si>
  <si>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</si>
  <si>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</si>
  <si>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</si>
  <si>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</si>
  <si>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</si>
  <si>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</si>
  <si>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</si>
  <si>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</si>
  <si>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</si>
  <si>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</si>
  <si>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</si>
  <si>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</si>
  <si>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</si>
  <si>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</si>
  <si>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</si>
  <si>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</si>
  <si>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</si>
  <si>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</si>
  <si>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</si>
  <si>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</si>
  <si>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</si>
  <si>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</si>
  <si>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</si>
  <si>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</si>
  <si>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</si>
  <si>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</si>
  <si>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</si>
  <si>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</si>
  <si>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</si>
  <si>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</si>
  <si>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</si>
  <si>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</si>
  <si>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</si>
  <si>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</si>
  <si>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</si>
  <si>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</si>
  <si>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</si>
  <si>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</si>
  <si>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</si>
  <si>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</si>
  <si>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</si>
  <si>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</si>
  <si>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</si>
  <si>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</si>
  <si>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</si>
  <si>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</si>
  <si>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</si>
  <si>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</si>
  <si>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</si>
  <si>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</si>
  <si>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</si>
  <si>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</si>
  <si>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</si>
  <si>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</si>
  <si>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</si>
  <si>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</si>
  <si>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</si>
  <si>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</si>
  <si>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</si>
  <si>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</si>
  <si>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</si>
  <si>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</si>
  <si>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</si>
  <si>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</si>
  <si>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</si>
  <si>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</si>
  <si>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</si>
  <si>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</si>
  <si>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</si>
  <si>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</si>
  <si>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</si>
  <si>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</si>
  <si>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</si>
  <si>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</si>
  <si>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</si>
  <si>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</si>
  <si>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</si>
  <si>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</si>
  <si>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</si>
  <si>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</si>
  <si>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</si>
  <si>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</si>
  <si>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</si>
  <si>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</si>
  <si>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</si>
  <si>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</si>
  <si>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</si>
  <si>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</si>
  <si>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</si>
  <si>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</si>
  <si>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</si>
  <si>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</si>
  <si>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</si>
  <si>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</si>
  <si>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</si>
  <si>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</si>
  <si>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</si>
  <si>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</si>
  <si>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</si>
  <si>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</si>
  <si>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</si>
  <si>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</si>
  <si>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</si>
  <si>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</si>
  <si>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10.4.3.</t>
  </si>
  <si>
    <t>Humānā imūndeficīta vīrusa (HIV) infekcija ar citu precizētu slimību izpausmi</t>
  </si>
  <si>
    <t>B22.0-B22.2;B22.7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</si>
  <si>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</si>
  <si>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</si>
  <si>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</si>
  <si>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</si>
  <si>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</si>
  <si>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</si>
  <si>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</si>
  <si>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</si>
  <si>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</si>
  <si>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</si>
  <si>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</si>
  <si>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</si>
  <si>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</si>
  <si>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</si>
  <si>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</si>
  <si>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</si>
  <si>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</si>
  <si>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</si>
  <si>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</si>
  <si>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</si>
  <si>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</si>
  <si>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</si>
  <si>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</si>
  <si>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</si>
  <si>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</si>
  <si>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</si>
  <si>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</si>
  <si>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</si>
  <si>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</si>
  <si>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</si>
  <si>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</si>
  <si>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</si>
  <si>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</si>
  <si>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</si>
  <si>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</si>
  <si>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</si>
  <si>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</si>
  <si>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</si>
  <si>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</si>
  <si>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</si>
  <si>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</si>
  <si>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</si>
  <si>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</si>
  <si>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</si>
  <si>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</si>
  <si>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</si>
  <si>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</si>
  <si>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</si>
  <si>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</si>
  <si>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</si>
  <si>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</si>
  <si>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</si>
  <si>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</si>
  <si>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</si>
  <si>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</si>
  <si>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</si>
  <si>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</si>
  <si>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</si>
  <si>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</si>
  <si>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</si>
  <si>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</si>
  <si>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</si>
  <si>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</si>
  <si>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</si>
  <si>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</si>
  <si>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</si>
  <si>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</si>
  <si>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</si>
  <si>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</si>
  <si>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</si>
  <si>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</si>
  <si>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</si>
  <si>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</si>
  <si>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</si>
  <si>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</si>
  <si>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</si>
  <si>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</si>
  <si>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</si>
  <si>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</si>
  <si>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</si>
  <si>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</si>
  <si>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</si>
  <si>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</si>
  <si>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</si>
  <si>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</si>
  <si>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</si>
  <si>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G35.0; G35.01;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</si>
  <si>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</si>
  <si>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</si>
  <si>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</si>
  <si>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</si>
  <si>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</si>
  <si>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</si>
  <si>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</si>
  <si>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</si>
  <si>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</si>
  <si>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</si>
  <si>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</si>
  <si>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</si>
  <si>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</si>
  <si>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</si>
  <si>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</si>
  <si>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</si>
  <si>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</si>
  <si>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</si>
  <si>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</si>
  <si>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G45.0-G45.4;G45.8;G45.9;G43.0-G43.3, G43.8, G43.9</t>
  </si>
  <si>
    <t>14.3.1.</t>
  </si>
  <si>
    <t>Epilepsija</t>
  </si>
  <si>
    <t>G40.0-G40.8</t>
  </si>
  <si>
    <t>14.3.2.</t>
  </si>
  <si>
    <t>Cerebrāla transitoriska išēmiska lēkme un radniecīgi sindromi</t>
  </si>
  <si>
    <t>G45.0-G45.4;G45.8;G45.9</t>
  </si>
  <si>
    <t>14.3.3.</t>
  </si>
  <si>
    <t>Migrēna </t>
  </si>
  <si>
    <t>G43.0-G43.3, G43.8, G43.9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</si>
  <si>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</si>
  <si>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</si>
  <si>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</si>
  <si>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</si>
  <si>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</si>
  <si>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</si>
  <si>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</si>
  <si>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</si>
  <si>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</si>
  <si>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</si>
  <si>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</si>
  <si>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</si>
  <si>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</si>
  <si>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</si>
  <si>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</si>
  <si>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</si>
  <si>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</si>
  <si>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</si>
  <si>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</si>
  <si>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</si>
  <si>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</si>
  <si>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</si>
  <si>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</si>
  <si>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</si>
  <si>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</si>
  <si>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</si>
  <si>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</si>
  <si>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</si>
  <si>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</si>
  <si>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</si>
  <si>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</si>
  <si>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</si>
  <si>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</si>
  <si>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</si>
  <si>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G50.0;G50.1;G50.8;G50.9;G54.0;G54.1;G54.5;G54.6;G90.6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</si>
  <si>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</si>
  <si>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</si>
  <si>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</si>
  <si>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</si>
  <si>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</si>
  <si>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</si>
  <si>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14.9.3.</t>
  </si>
  <si>
    <t>Kompleksais reģionālais sāpju sindroms, II tips</t>
  </si>
  <si>
    <t>G90.6</t>
  </si>
  <si>
    <t>14.10.</t>
  </si>
  <si>
    <t>Polineiropātijas un citas perifēriskās nervu sistēmas slimības</t>
  </si>
  <si>
    <t>G60.0-G60.3;G60.8;G60.9;G61.0; G61.1;G61.8;G61.9;G62.0;G62.2;G62.8;G63.0;G63.3;G63.5;G95.0-G95.2;G95.8;G95.9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</si>
  <si>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</si>
  <si>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</si>
  <si>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</si>
  <si>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</si>
  <si>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</si>
  <si>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</si>
  <si>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</si>
  <si>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</si>
  <si>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</si>
  <si>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</si>
  <si>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</si>
  <si>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</si>
  <si>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</si>
  <si>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</si>
  <si>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</si>
  <si>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</si>
  <si>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</si>
  <si>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F19.2; F32.30</t>
  </si>
  <si>
    <t>15.1.</t>
  </si>
  <si>
    <t>Alcheimera (Alzheimer) demence</t>
  </si>
  <si>
    <t>F00.0-F00.2;F00.9</t>
  </si>
  <si>
    <t>15.2.</t>
  </si>
  <si>
    <t>Demence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</si>
  <si>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</si>
  <si>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</si>
  <si>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</si>
  <si>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</si>
  <si>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</si>
  <si>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</si>
  <si>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</si>
  <si>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</si>
  <si>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</si>
  <si>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</si>
  <si>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</si>
  <si>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</si>
  <si>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</si>
  <si>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</si>
  <si>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</si>
  <si>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</si>
  <si>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</si>
  <si>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</si>
  <si>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F23.01;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</si>
  <si>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</si>
  <si>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</si>
  <si>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</si>
  <si>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</si>
  <si>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</si>
  <si>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</si>
  <si>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</si>
  <si>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</si>
  <si>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F32.3, F32.30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</si>
  <si>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</si>
  <si>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</si>
  <si>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</si>
  <si>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</si>
  <si>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</si>
  <si>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</si>
  <si>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</si>
  <si>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</si>
  <si>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</si>
  <si>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</si>
  <si>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</si>
  <si>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</si>
  <si>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</si>
  <si>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</si>
  <si>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</si>
  <si>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</si>
  <si>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</si>
  <si>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</si>
  <si>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</si>
  <si>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Hiperkinētiski traucējumi</t>
  </si>
  <si>
    <t>F90.0; F90.1; F90.8; F90.9</t>
  </si>
  <si>
    <t>15.19.</t>
  </si>
  <si>
    <t>Neorganiska enurēze</t>
  </si>
  <si>
    <t>F98.0</t>
  </si>
  <si>
    <t>15.20.</t>
  </si>
  <si>
    <t>Psihiski un uzvedības traucējumi alkohola lietošanas dēļ</t>
  </si>
  <si>
    <t>F10.1-F10.2</t>
  </si>
  <si>
    <t>15.22.</t>
  </si>
  <si>
    <t>Psihiski un uzvedības traucējumi Indijas kaņepju alkaloīdu lietošanas dēļ</t>
  </si>
  <si>
    <t>F12.1;F12.2</t>
  </si>
  <si>
    <t>15.27.</t>
  </si>
  <si>
    <t>Psihiski un uzvedības traucējumi, kas radušies tabakas lietošanas dēļ</t>
  </si>
  <si>
    <t>F17.1-17.2</t>
  </si>
  <si>
    <t>15.29.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</si>
  <si>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</si>
  <si>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</si>
  <si>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</si>
  <si>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</si>
  <si>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 Z21; Z31.1;Z31.2;Z93; Z94; Z95</t>
  </si>
  <si>
    <t>16.1.</t>
  </si>
  <si>
    <t>Mākslīga atvere</t>
  </si>
  <si>
    <t>Z93.1-Z93.6</t>
  </si>
  <si>
    <t>16.2.</t>
  </si>
  <si>
    <t>Stāvoklis pēc orgāna un audu transplantācijas</t>
  </si>
  <si>
    <t>Z94.0; Z94.1; Z94.2; Z94.4; Z94.8</t>
  </si>
  <si>
    <t>16.3.</t>
  </si>
  <si>
    <t>Sirds un asinsvadu implantāti un transplantāti</t>
  </si>
  <si>
    <t>Z95.1;Z95.2;Z95.5;Z95.8</t>
  </si>
  <si>
    <t>16.4.</t>
  </si>
  <si>
    <t>Iespēja inficēties un kontakts ar humānā imūndeficīta vīrusu (HIV)</t>
  </si>
  <si>
    <t>Z20.6</t>
  </si>
  <si>
    <t>16.5.</t>
  </si>
  <si>
    <t>Bezsimptomu inficēšanās ar humānā imūndeficīta vīrusu (HIV)</t>
  </si>
  <si>
    <t>Z21</t>
  </si>
  <si>
    <t>16.6.</t>
  </si>
  <si>
    <t>Mākslīga apsēklošana</t>
  </si>
  <si>
    <t>Z31.1</t>
  </si>
  <si>
    <t>16.7.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</si>
  <si>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</si>
  <si>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</si>
  <si>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</si>
  <si>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</si>
  <si>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</si>
  <si>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</si>
  <si>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</si>
  <si>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</si>
  <si>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</si>
  <si>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</si>
  <si>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</si>
  <si>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</si>
  <si>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</si>
  <si>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</si>
  <si>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</si>
  <si>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</si>
  <si>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</si>
  <si>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</si>
  <si>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</si>
  <si>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</si>
  <si>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</si>
  <si>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</si>
  <si>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</si>
  <si>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</si>
  <si>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</si>
  <si>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</si>
  <si>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</si>
  <si>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</si>
  <si>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</si>
  <si>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</si>
  <si>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</si>
  <si>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</si>
  <si>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</si>
  <si>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</si>
  <si>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</si>
  <si>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</si>
  <si>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</si>
  <si>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</si>
  <si>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</si>
  <si>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</si>
  <si>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</si>
  <si>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</si>
  <si>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</si>
  <si>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</si>
  <si>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</si>
  <si>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</si>
  <si>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</si>
  <si>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</si>
  <si>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</si>
  <si>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</si>
  <si>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</si>
  <si>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</si>
  <si>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</si>
  <si>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</si>
  <si>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</si>
  <si>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</si>
  <si>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</si>
  <si>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</si>
  <si>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</si>
  <si>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</si>
  <si>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</si>
  <si>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</si>
  <si>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</si>
  <si>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</si>
  <si>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</si>
  <si>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</si>
  <si>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</si>
  <si>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</si>
  <si>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</si>
  <si>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</si>
  <si>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KOPĀ I :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</si>
  <si>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</si>
  <si>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</si>
  <si>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Bērni līdz 2 gadu vecumam MB</t>
  </si>
  <si>
    <t>Grūtnieces un sievietes pēcdzemdību periodā MG</t>
  </si>
  <si>
    <t>KOPĀ II :</t>
  </si>
  <si>
    <t>III Pārskats par finanšu līdzekļu izlietojumu ambulatorajai ārstēšanai paredzēto zāļu un medicīnisko ierīču iegādes izdevumu kompensācijai reto slimību pacientiem</t>
  </si>
  <si>
    <t>Diagnozes grupas/ diagnozes rindas numurs</t>
  </si>
  <si>
    <t>Unikālais pacientu skaits</t>
  </si>
  <si>
    <t xml:space="preserve">Asinsrites sistēmas slimības </t>
  </si>
  <si>
    <t>Klasiskā fenilketonūrija</t>
  </si>
  <si>
    <t>E70.0</t>
  </si>
  <si>
    <t>Sēru saturošo aminoskābju vielmaiņas traucējumi (homocistinūrija)</t>
  </si>
  <si>
    <t>E72.1</t>
  </si>
  <si>
    <t>Urīnvielas cikla metaboliski traucējumi</t>
  </si>
  <si>
    <t>E72.2</t>
  </si>
  <si>
    <t>Citi sfingolipidozes varianti (Gošē slimība)</t>
  </si>
  <si>
    <t>E75.2</t>
  </si>
  <si>
    <t xml:space="preserve">X hromosomu saistītās hipofosfatēmijas </t>
  </si>
  <si>
    <t>E83.3</t>
  </si>
  <si>
    <t>Cistiskā fibroze</t>
  </si>
  <si>
    <t>E84</t>
  </si>
  <si>
    <t>Citur neklasificēta malabsorbcija pēc ķirurģiskas operācijas</t>
  </si>
  <si>
    <t>Spināla muskuļu atrofija</t>
  </si>
  <si>
    <t>G12.0;G12.1</t>
  </si>
  <si>
    <t>KOPĀ III :</t>
  </si>
  <si>
    <t>Unikālo pacientu skaits KOPĀ I + II+ III :</t>
  </si>
  <si>
    <t>IV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</si>
  <si>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</si>
  <si>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</si>
  <si>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Diagnožu grupas kods saskaņā ar SSK-X</t>
  </si>
  <si>
    <t>Pacientu skaits</t>
  </si>
  <si>
    <t>Faktiskie izdevumi (EUR)</t>
  </si>
  <si>
    <t>Orbītas bojājums</t>
  </si>
  <si>
    <t>H05</t>
  </si>
  <si>
    <t>Keratīts</t>
  </si>
  <si>
    <t>H16</t>
  </si>
  <si>
    <t>Saistenes un radzenes bojājums citur klasificētu slimību dēļ</t>
  </si>
  <si>
    <t>H19</t>
  </si>
  <si>
    <t>Iridociklīts</t>
  </si>
  <si>
    <t>H20</t>
  </si>
  <si>
    <t>Citas redzes nerva (n.opticus,II nerva) un redzes ceļu slimības</t>
  </si>
  <si>
    <t>H47</t>
  </si>
  <si>
    <t>Talasēmija</t>
  </si>
  <si>
    <t>D56</t>
  </si>
  <si>
    <t>D61</t>
  </si>
  <si>
    <t>Citi koagulācijas traucējumi</t>
  </si>
  <si>
    <t>D68</t>
  </si>
  <si>
    <t>D69</t>
  </si>
  <si>
    <t>Segmentkodolaino neitrofīlo leikocītu funkcionāli traucējumi</t>
  </si>
  <si>
    <t>D71</t>
  </si>
  <si>
    <t>Noteiktas limforetikulāro audu un retikulohistiocitārās sistēmas slimības</t>
  </si>
  <si>
    <t>D76</t>
  </si>
  <si>
    <t>Imūndeficīts ar dominējošu antivielu defektu</t>
  </si>
  <si>
    <t>D80</t>
  </si>
  <si>
    <t>D84</t>
  </si>
  <si>
    <t>Citi citur neklasificēti,imūno mehānismu traucējumi</t>
  </si>
  <si>
    <t>D89</t>
  </si>
  <si>
    <t>Noteiktas drīzas akūta miokarda infarkta komplikācijas</t>
  </si>
  <si>
    <t>I23</t>
  </si>
  <si>
    <t>Plaušu embolija</t>
  </si>
  <si>
    <t>I26</t>
  </si>
  <si>
    <t>Citas kardiopulmonālas slimības</t>
  </si>
  <si>
    <t>I27</t>
  </si>
  <si>
    <t>Citas perikarda slimības</t>
  </si>
  <si>
    <t>I31</t>
  </si>
  <si>
    <t>I42</t>
  </si>
  <si>
    <t>Citi vadīšanas traucējumi</t>
  </si>
  <si>
    <t>I45</t>
  </si>
  <si>
    <t>I47</t>
  </si>
  <si>
    <t>Cita veida sirds aritmijas</t>
  </si>
  <si>
    <t>I49</t>
  </si>
  <si>
    <t>Citas kardiopātijas citur klasificētu slimību dēļ</t>
  </si>
  <si>
    <t>I52</t>
  </si>
  <si>
    <t>I67</t>
  </si>
  <si>
    <t>I69</t>
  </si>
  <si>
    <t>Citas perifērisko asinsvadu slimības</t>
  </si>
  <si>
    <t>I73</t>
  </si>
  <si>
    <t>Arteriālā embolija un tromboze</t>
  </si>
  <si>
    <t>I74</t>
  </si>
  <si>
    <t>Kapilāru slimības</t>
  </si>
  <si>
    <t>I78</t>
  </si>
  <si>
    <t>Portālās vēnas tromboze</t>
  </si>
  <si>
    <t>I81</t>
  </si>
  <si>
    <t>Cita veida venoza embolija un tromboze</t>
  </si>
  <si>
    <t>I82</t>
  </si>
  <si>
    <t>Citi neinfekciozi limfvadu un limfmezglu bojājumi</t>
  </si>
  <si>
    <t>I89</t>
  </si>
  <si>
    <t xml:space="preserve">Audzēji </t>
  </si>
  <si>
    <t>C16</t>
  </si>
  <si>
    <t>C18</t>
  </si>
  <si>
    <t>C49</t>
  </si>
  <si>
    <t>C71</t>
  </si>
  <si>
    <t>Muguras smadzeņu, kraniālo nervu u.c.centr.nervu sist.daļu ļaund.audz.</t>
  </si>
  <si>
    <t>C72</t>
  </si>
  <si>
    <t>C74</t>
  </si>
  <si>
    <t>C75</t>
  </si>
  <si>
    <t>Perifērisko un ādas T šūnu limfomas</t>
  </si>
  <si>
    <t>C86</t>
  </si>
  <si>
    <t>C91</t>
  </si>
  <si>
    <t>Pārējo un neprecīzi noteiktu gremošanas sistēmas daļu labdabīgs audzējs</t>
  </si>
  <si>
    <t>D13</t>
  </si>
  <si>
    <t>Hemangioma un limfangioma, jebkura lokalizācija</t>
  </si>
  <si>
    <t>D18</t>
  </si>
  <si>
    <t>Acs un tās palīgorgānu labdabīgs audzējs</t>
  </si>
  <si>
    <t>D31</t>
  </si>
  <si>
    <t>Citu un neprecizētu vietu labdabīgs audzējs</t>
  </si>
  <si>
    <t>D36</t>
  </si>
  <si>
    <t>D46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</si>
  <si>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</si>
  <si>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</si>
  <si>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</si>
  <si>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</si>
  <si>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</si>
  <si>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L40</t>
  </si>
  <si>
    <t>Nātrene (urticaria)</t>
  </si>
  <si>
    <t>L50</t>
  </si>
  <si>
    <t>Citi mata maisiņa bojājumi</t>
  </si>
  <si>
    <t>L73</t>
  </si>
  <si>
    <t xml:space="preserve">Elpošanas sistēmas slimības </t>
  </si>
  <si>
    <t>Citur neklasificēta plaušu eozinofilija</t>
  </si>
  <si>
    <t>J82</t>
  </si>
  <si>
    <t>J84</t>
  </si>
  <si>
    <t>E10</t>
  </si>
  <si>
    <t>E13</t>
  </si>
  <si>
    <t>Citi aizkuņģa dziedzera iekšējās sekrēcijas traucējumi</t>
  </si>
  <si>
    <t>E16</t>
  </si>
  <si>
    <t>Hiperparatireoze un citi epitēlijķermenīšu funkcijas traucējumi</t>
  </si>
  <si>
    <t>E21</t>
  </si>
  <si>
    <t>E23</t>
  </si>
  <si>
    <t>Kušinga sindroms</t>
  </si>
  <si>
    <t>E24</t>
  </si>
  <si>
    <t>Olnīcu disfunkcija</t>
  </si>
  <si>
    <t>E28</t>
  </si>
  <si>
    <t>Sēklinieku disfunkcija</t>
  </si>
  <si>
    <t>E29</t>
  </si>
  <si>
    <t>Citur neklasificēti pubertātes traucējumi</t>
  </si>
  <si>
    <t>E30</t>
  </si>
  <si>
    <t>Aromātisko aminoskābju vielmaiņas traucējumi</t>
  </si>
  <si>
    <t>E70</t>
  </si>
  <si>
    <t>Zaroto aminoskābju un taukskābju vielmaiņas traucējumi</t>
  </si>
  <si>
    <t>E71</t>
  </si>
  <si>
    <t>Citi aminoskābju vielmaiņas traucējumi</t>
  </si>
  <si>
    <t>E72</t>
  </si>
  <si>
    <t>Porfirīna un bilirubīna vielmaiņas traucējumi</t>
  </si>
  <si>
    <t>E80</t>
  </si>
  <si>
    <t>E83</t>
  </si>
  <si>
    <t>Amiloidoze</t>
  </si>
  <si>
    <t>E85</t>
  </si>
  <si>
    <t>Citi vielmaiņas traucējumi</t>
  </si>
  <si>
    <t>E88</t>
  </si>
  <si>
    <t>Citur neklasificēti pēcmanipulāciju, endokrīni un vielmaiņas traucējumi</t>
  </si>
  <si>
    <t>E89</t>
  </si>
  <si>
    <t>Citas barības vada slimības</t>
  </si>
  <si>
    <t>K22</t>
  </si>
  <si>
    <t>Citas aknu slimības</t>
  </si>
  <si>
    <t>K76</t>
  </si>
  <si>
    <t>Citi akūti vīrushepatīti</t>
  </si>
  <si>
    <t>B17</t>
  </si>
  <si>
    <t>Humānā imūndeficīta vīrusa [HIV] infekcija ar citām izpausmēm</t>
  </si>
  <si>
    <t>B23</t>
  </si>
  <si>
    <t>Citomegalovīrusu slimības</t>
  </si>
  <si>
    <t>B25</t>
  </si>
  <si>
    <t>Aspergiloze</t>
  </si>
  <si>
    <t>B44</t>
  </si>
  <si>
    <t>Ehinokokoze</t>
  </si>
  <si>
    <t>B67</t>
  </si>
  <si>
    <t>Muskuļu, skeleta un saistaudu slimības</t>
  </si>
  <si>
    <t>Juvenīlais artrīts</t>
  </si>
  <si>
    <t>M08</t>
  </si>
  <si>
    <t>Podagra</t>
  </si>
  <si>
    <t>M10</t>
  </si>
  <si>
    <t>Citas specifiskas artropātijas</t>
  </si>
  <si>
    <t>M12</t>
  </si>
  <si>
    <t>Nodozais poliarterīts un radniecīgi stāvokļi</t>
  </si>
  <si>
    <t>M30</t>
  </si>
  <si>
    <t>M31</t>
  </si>
  <si>
    <t>M32</t>
  </si>
  <si>
    <t>M34</t>
  </si>
  <si>
    <t>M35</t>
  </si>
  <si>
    <t>Osteomielīts</t>
  </si>
  <si>
    <t>M86</t>
  </si>
  <si>
    <t>Citi skrimšļu bojājumi</t>
  </si>
  <si>
    <t>M94</t>
  </si>
  <si>
    <t>Noteikti perinatālā perioda stāvokļi</t>
  </si>
  <si>
    <t>Citas iedzimtas infekcijas un parazitāras slimības</t>
  </si>
  <si>
    <t>P37</t>
  </si>
  <si>
    <t>Citas iedzimtas galvas smadzeņu anomālijas</t>
  </si>
  <si>
    <t>Q04</t>
  </si>
  <si>
    <t>Citas iedzimtas asinsrites sistēmas anomālijas</t>
  </si>
  <si>
    <t>Q28</t>
  </si>
  <si>
    <t>Iedzimtas aknu, žultsvadu un žultpūšļa anomālijas</t>
  </si>
  <si>
    <t>Q44</t>
  </si>
  <si>
    <t>Citas iedzimtas vīriešu dzimumorgānu anomālijas</t>
  </si>
  <si>
    <t>Q55</t>
  </si>
  <si>
    <t>Cistiskā nieru slimība</t>
  </si>
  <si>
    <t>Q61</t>
  </si>
  <si>
    <t>Citas iedzimtas nieru anomālijas</t>
  </si>
  <si>
    <t>Q63</t>
  </si>
  <si>
    <t>Citas iedzimtas ādas anomālijas</t>
  </si>
  <si>
    <t>Q82</t>
  </si>
  <si>
    <t>Citi precizēti iedzimtu anomāliju sindromi, kas skar vairākas sistēmas</t>
  </si>
  <si>
    <t>Q87</t>
  </si>
  <si>
    <t>Q96</t>
  </si>
  <si>
    <t>Citas citur neklasificētas dzimumhromosomas anomālijas ar sievietes fenotipu</t>
  </si>
  <si>
    <t>Q97</t>
  </si>
  <si>
    <t>Citas citur neklasificētas dzimumhromosomas anomālijas ar vīrieša fenotipu</t>
  </si>
  <si>
    <t>Q98</t>
  </si>
  <si>
    <t>Encefalīts, mielīts un encefalomielīts</t>
  </si>
  <si>
    <t>G04</t>
  </si>
  <si>
    <t>Spināla muskuļu atrofija un citi radniecīgi sindromi</t>
  </si>
  <si>
    <t>G12</t>
  </si>
  <si>
    <t>Citas bazālo gangliju deģeneratīvas slimības</t>
  </si>
  <si>
    <t>G23</t>
  </si>
  <si>
    <t>G24</t>
  </si>
  <si>
    <t>Cita veida akūta diseminēta demielinizācija</t>
  </si>
  <si>
    <t>G36</t>
  </si>
  <si>
    <t>Citas demielinizējošas centrālās nervu sistēmas slimības</t>
  </si>
  <si>
    <t>G37</t>
  </si>
  <si>
    <t>G40</t>
  </si>
  <si>
    <t>Miega traucējumi</t>
  </si>
  <si>
    <t>G47</t>
  </si>
  <si>
    <t>G61</t>
  </si>
  <si>
    <t>G70</t>
  </si>
  <si>
    <t>Primāras muskuļu slimības</t>
  </si>
  <si>
    <t>G71</t>
  </si>
  <si>
    <t>Neiromuskulārās sinapses un muskuļu patoloģija citur klasificētu slimību dēļ</t>
  </si>
  <si>
    <t>G73</t>
  </si>
  <si>
    <t>Bērnu cerebrālā trieka</t>
  </si>
  <si>
    <t>G80</t>
  </si>
  <si>
    <t>Autonomās (veģetatīvās) nervu sistēmas patoloģija</t>
  </si>
  <si>
    <t>G90</t>
  </si>
  <si>
    <t>G95</t>
  </si>
  <si>
    <t>Z93</t>
  </si>
  <si>
    <t>Z94</t>
  </si>
  <si>
    <t>Citur neklasificēta atkarība no palīgaparātiem un ierīcēm</t>
  </si>
  <si>
    <t>Z99</t>
  </si>
  <si>
    <t>Akūts nefrītisks sindroms</t>
  </si>
  <si>
    <t>N00</t>
  </si>
  <si>
    <t>Recidivējoša un persistējoša hematūrija</t>
  </si>
  <si>
    <t>N02</t>
  </si>
  <si>
    <t>Hronisks nefrītisks sindroms</t>
  </si>
  <si>
    <t>N03</t>
  </si>
  <si>
    <t>Nefrotisks sindroms</t>
  </si>
  <si>
    <t>N04</t>
  </si>
  <si>
    <t>Glomerulāri bojājumi citur klasificētu slimību dēļ</t>
  </si>
  <si>
    <t>N08</t>
  </si>
  <si>
    <t>Hroniska nieru mazspēja</t>
  </si>
  <si>
    <t>N18</t>
  </si>
  <si>
    <t>Cistīts</t>
  </si>
  <si>
    <t>N30</t>
  </si>
  <si>
    <t>Citur neklasificētas sāpes</t>
  </si>
  <si>
    <t>Nezināmas cilmes drudzis</t>
  </si>
  <si>
    <t>R50</t>
  </si>
  <si>
    <t>R52</t>
  </si>
  <si>
    <t>Stāvoklis pēc pārslimota Covid-19</t>
  </si>
  <si>
    <t>U09</t>
  </si>
  <si>
    <t>KOPĀ IV:</t>
  </si>
  <si>
    <t>V Maksājums aptiekām par farmaceita pakalpojumu :</t>
  </si>
  <si>
    <t>VI C sarakstā iekļauto (parenterālo) zāļu iegāde kopā:</t>
  </si>
  <si>
    <t>VII Reto slimību sarakstā iekļauto zāļu iegāde kopā:</t>
  </si>
  <si>
    <t xml:space="preserve">                  t.sk. reto slimību sarakstā iekļauto  zāļu iegāde (no III pārskata): </t>
  </si>
  <si>
    <t xml:space="preserve">                  t.sk. reto slimību sarakstā iekļauto (parenterālo) zāļu iegāde: </t>
  </si>
  <si>
    <t>VIII Atgrieztie līdzekļi fiziskām personām:</t>
  </si>
  <si>
    <t>IX B saraksta medikaments maksāts ārpus VIS</t>
  </si>
  <si>
    <t>X Atsevišķi rēķini, kuri netika iekļauti Veselības aprūpes pakalpojumu apmaksas norēķinu sistēmas “Vadības informācijas sistēma”  rēķinos:</t>
  </si>
  <si>
    <t>KOPĀ I+II+IV+V+VI+VII+VIII+IX+X:</t>
  </si>
  <si>
    <t xml:space="preserve">Pārskats par naudas līdzekļu izlietojumu ambulatorajai ārstēšanai paredzēto zāļu un medicīnisko ierīču iegādes izdevumu kompensācijai slimību grupu un diagnožu griezumā </t>
  </si>
  <si>
    <t>I Pārskats par finanšu līdzekļu izlietojumu ambulatorajai ārstēšanai paredzēto zāļu un medicīnisko ierīču iegādes izdevumu kompensācijai diagnožu grupu un diagnožu griezumā  (bez III pārskatā minētām reto slimību diagnozēm)</t>
  </si>
  <si>
    <t>Pārskata periods: 2025.gada janvāris-jūnijs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</si>
</sst>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86"/>
    </font>
    <font>
      <sz val="10"/>
      <color indexed="8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name val="Times New Roman"/>
      <family val="1"/>
      <charset val="186"/>
    </font>
    <font>
      <b/>
      <sz val="14"/>
      <name val="Calibri"/>
      <family val="2"/>
      <charset val="186"/>
    </font>
    <font>
      <b/>
      <sz val="12"/>
      <name val="Calibri"/>
      <family val="2"/>
      <charset val="186"/>
    </font>
    <font>
      <b/>
      <sz val="10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1" applyBorder="0"/>
    <xf numFmtId="0" fontId="3" fillId="0" borderId="0"/>
    <xf numFmtId="0" fontId="2" fillId="0" borderId="0"/>
    <xf numFmtId="0" fontId="1" fillId="0" borderId="29" applyBorder="0"/>
  </cellStyleXfs>
  <cellXfs count="204">
    <xf numFmtId="0" fontId="0" fillId="0" borderId="0" xfId="0"/>
    <xf numFmtId="0" fontId="2" fillId="0" borderId="0" xfId="1" applyFont="1" applyBorder="1"/>
    <xf numFmtId="0" fontId="5" fillId="0" borderId="0" xfId="1" applyFont="1" applyBorder="1"/>
    <xf numFmtId="3" fontId="5" fillId="0" borderId="0" xfId="1" applyNumberFormat="1" applyFont="1" applyBorder="1"/>
    <xf numFmtId="4" fontId="5" fillId="0" borderId="0" xfId="1" applyNumberFormat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6" fillId="0" borderId="0" xfId="4" applyFont="1" applyBorder="1"/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 wrapText="1"/>
    </xf>
    <xf numFmtId="3" fontId="9" fillId="3" borderId="3" xfId="2" applyNumberFormat="1" applyFont="1" applyFill="1" applyBorder="1" applyAlignment="1">
      <alignment horizontal="center" vertical="center" wrapText="1"/>
    </xf>
    <xf numFmtId="0" fontId="10" fillId="4" borderId="4" xfId="0" applyFont="1" applyFill="1" applyBorder="1"/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0" fillId="4" borderId="4" xfId="0" applyFont="1" applyFill="1" applyBorder="1" applyAlignment="1">
      <alignment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11" fillId="0" borderId="0" xfId="0" applyFont="1"/>
    <xf numFmtId="0" fontId="11" fillId="4" borderId="12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/>
    </xf>
    <xf numFmtId="4" fontId="11" fillId="4" borderId="5" xfId="1" applyNumberFormat="1" applyFont="1" applyFill="1" applyBorder="1" applyAlignment="1">
      <alignment horizontal="right" vertical="center"/>
    </xf>
    <xf numFmtId="3" fontId="11" fillId="4" borderId="5" xfId="1" applyNumberFormat="1" applyFont="1" applyFill="1" applyBorder="1" applyAlignment="1">
      <alignment horizontal="right" vertical="center"/>
    </xf>
    <xf numFmtId="4" fontId="12" fillId="4" borderId="13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/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4" borderId="16" xfId="3" applyFont="1" applyFill="1" applyBorder="1" applyAlignment="1">
      <alignment horizontal="left" vertical="center" wrapText="1"/>
    </xf>
    <xf numFmtId="0" fontId="9" fillId="4" borderId="17" xfId="3" applyFont="1" applyFill="1" applyBorder="1" applyAlignment="1">
      <alignment horizontal="left" vertical="center" wrapText="1"/>
    </xf>
    <xf numFmtId="0" fontId="9" fillId="4" borderId="18" xfId="3" applyFont="1" applyFill="1" applyBorder="1" applyAlignment="1">
      <alignment horizontal="left" vertical="center" wrapText="1"/>
    </xf>
    <xf numFmtId="0" fontId="9" fillId="4" borderId="14" xfId="1" applyFont="1" applyFill="1" applyBorder="1" applyAlignment="1">
      <alignment horizontal="center" vertical="center" wrapText="1"/>
    </xf>
    <xf numFmtId="4" fontId="9" fillId="4" borderId="6" xfId="3" applyNumberFormat="1" applyFont="1" applyFill="1" applyBorder="1" applyAlignment="1">
      <alignment vertical="center"/>
    </xf>
    <xf numFmtId="3" fontId="9" fillId="4" borderId="6" xfId="3" applyNumberFormat="1" applyFont="1" applyFill="1" applyBorder="1" applyAlignment="1">
      <alignment vertical="center"/>
    </xf>
    <xf numFmtId="4" fontId="13" fillId="4" borderId="13" xfId="1" applyNumberFormat="1" applyFont="1" applyFill="1" applyBorder="1" applyAlignment="1">
      <alignment vertical="center"/>
    </xf>
    <xf numFmtId="0" fontId="11" fillId="0" borderId="14" xfId="3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top"/>
    </xf>
    <xf numFmtId="0" fontId="11" fillId="2" borderId="14" xfId="3" applyFont="1" applyFill="1" applyBorder="1" applyAlignment="1">
      <alignment horizontal="right"/>
    </xf>
    <xf numFmtId="4" fontId="11" fillId="2" borderId="14" xfId="3" applyNumberFormat="1" applyFont="1" applyFill="1" applyBorder="1"/>
    <xf numFmtId="3" fontId="11" fillId="2" borderId="14" xfId="3" applyNumberFormat="1" applyFont="1" applyFill="1" applyBorder="1"/>
    <xf numFmtId="4" fontId="12" fillId="2" borderId="13" xfId="1" applyNumberFormat="1" applyFont="1" applyFill="1" applyBorder="1" applyAlignment="1">
      <alignment vertical="center"/>
    </xf>
    <xf numFmtId="0" fontId="9" fillId="4" borderId="19" xfId="3" applyFont="1" applyFill="1" applyBorder="1" applyAlignment="1">
      <alignment horizontal="left" vertical="center" wrapText="1"/>
    </xf>
    <xf numFmtId="0" fontId="9" fillId="4" borderId="20" xfId="3" applyFont="1" applyFill="1" applyBorder="1" applyAlignment="1">
      <alignment horizontal="left" vertical="center" wrapText="1"/>
    </xf>
    <xf numFmtId="0" fontId="9" fillId="4" borderId="21" xfId="3" applyFont="1" applyFill="1" applyBorder="1" applyAlignment="1">
      <alignment horizontal="left" vertical="center" wrapText="1"/>
    </xf>
    <xf numFmtId="0" fontId="9" fillId="4" borderId="5" xfId="1" applyFont="1" applyFill="1" applyBorder="1" applyAlignment="1">
      <alignment horizontal="center" vertical="center" wrapText="1"/>
    </xf>
    <xf numFmtId="4" fontId="9" fillId="4" borderId="7" xfId="3" applyNumberFormat="1" applyFont="1" applyFill="1" applyBorder="1" applyAlignment="1">
      <alignment vertical="center"/>
    </xf>
    <xf numFmtId="3" fontId="9" fillId="4" borderId="7" xfId="3" applyNumberFormat="1" applyFont="1" applyFill="1" applyBorder="1" applyAlignment="1">
      <alignment vertical="center"/>
    </xf>
    <xf numFmtId="0" fontId="11" fillId="0" borderId="22" xfId="3" applyFont="1" applyBorder="1" applyAlignment="1">
      <alignment horizontal="center" vertical="center"/>
    </xf>
    <xf numFmtId="0" fontId="11" fillId="0" borderId="23" xfId="3" applyFont="1" applyBorder="1" applyAlignment="1">
      <alignment horizontal="left" vertical="top"/>
    </xf>
    <xf numFmtId="0" fontId="11" fillId="2" borderId="4" xfId="3" applyFont="1" applyFill="1" applyBorder="1" applyAlignment="1">
      <alignment horizontal="right"/>
    </xf>
    <xf numFmtId="4" fontId="11" fillId="2" borderId="4" xfId="3" applyNumberFormat="1" applyFont="1" applyFill="1" applyBorder="1"/>
    <xf numFmtId="3" fontId="11" fillId="2" borderId="6" xfId="3" applyNumberFormat="1" applyFont="1" applyFill="1" applyBorder="1"/>
    <xf numFmtId="0" fontId="11" fillId="0" borderId="24" xfId="3" applyFont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top" wrapText="1"/>
    </xf>
    <xf numFmtId="0" fontId="11" fillId="2" borderId="23" xfId="3" applyFont="1" applyFill="1" applyBorder="1" applyAlignment="1">
      <alignment horizontal="left" vertical="top"/>
    </xf>
    <xf numFmtId="0" fontId="11" fillId="0" borderId="4" xfId="3" applyFont="1" applyBorder="1" applyAlignment="1">
      <alignment horizontal="left" vertical="top"/>
    </xf>
    <xf numFmtId="0" fontId="11" fillId="2" borderId="14" xfId="3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left" vertical="top" wrapText="1"/>
    </xf>
    <xf numFmtId="0" fontId="11" fillId="2" borderId="14" xfId="3" applyFont="1" applyFill="1" applyBorder="1" applyAlignment="1">
      <alignment horizontal="left" vertical="top"/>
    </xf>
    <xf numFmtId="4" fontId="11" fillId="2" borderId="13" xfId="1" applyNumberFormat="1" applyFont="1" applyFill="1" applyBorder="1" applyAlignment="1">
      <alignment vertical="center"/>
    </xf>
    <xf numFmtId="0" fontId="9" fillId="4" borderId="25" xfId="3" applyFont="1" applyFill="1" applyBorder="1" applyAlignment="1">
      <alignment horizontal="left" vertical="center" wrapText="1"/>
    </xf>
    <xf numFmtId="0" fontId="9" fillId="4" borderId="26" xfId="3" applyFont="1" applyFill="1" applyBorder="1" applyAlignment="1">
      <alignment horizontal="left" vertical="center" wrapText="1"/>
    </xf>
    <xf numFmtId="0" fontId="9" fillId="4" borderId="23" xfId="3" applyFont="1" applyFill="1" applyBorder="1" applyAlignment="1">
      <alignment horizontal="left" vertical="center" wrapText="1"/>
    </xf>
    <xf numFmtId="1" fontId="9" fillId="4" borderId="4" xfId="3" applyNumberFormat="1" applyFont="1" applyFill="1" applyBorder="1" applyAlignment="1">
      <alignment horizontal="center" vertical="center"/>
    </xf>
    <xf numFmtId="4" fontId="9" fillId="4" borderId="4" xfId="3" applyNumberFormat="1" applyFont="1" applyFill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9" fillId="3" borderId="28" xfId="3" applyFont="1" applyFill="1" applyBorder="1" applyAlignment="1">
      <alignment horizontal="center" vertical="center"/>
    </xf>
    <xf numFmtId="3" fontId="9" fillId="3" borderId="3" xfId="3" applyNumberFormat="1" applyFont="1" applyFill="1" applyBorder="1" applyAlignment="1">
      <alignment horizontal="right" vertical="center"/>
    </xf>
    <xf numFmtId="3" fontId="11" fillId="0" borderId="0" xfId="1" applyNumberFormat="1" applyFont="1" applyBorder="1"/>
    <xf numFmtId="0" fontId="9" fillId="4" borderId="4" xfId="3" applyFont="1" applyFill="1" applyBorder="1" applyAlignment="1">
      <alignment horizontal="left" vertical="center" wrapText="1"/>
    </xf>
    <xf numFmtId="4" fontId="9" fillId="4" borderId="25" xfId="3" applyNumberFormat="1" applyFont="1" applyFill="1" applyBorder="1" applyAlignment="1">
      <alignment horizontal="right" vertical="center" wrapText="1"/>
    </xf>
    <xf numFmtId="4" fontId="9" fillId="4" borderId="23" xfId="3" applyNumberFormat="1" applyFont="1" applyFill="1" applyBorder="1" applyAlignment="1">
      <alignment horizontal="right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left" vertical="center" wrapText="1"/>
    </xf>
    <xf numFmtId="0" fontId="11" fillId="2" borderId="23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left" vertical="center" wrapText="1"/>
    </xf>
    <xf numFmtId="3" fontId="11" fillId="2" borderId="6" xfId="3" applyNumberFormat="1" applyFont="1" applyFill="1" applyBorder="1" applyAlignment="1">
      <alignment horizontal="right" vertical="center"/>
    </xf>
    <xf numFmtId="4" fontId="11" fillId="2" borderId="25" xfId="3" applyNumberFormat="1" applyFont="1" applyFill="1" applyBorder="1" applyAlignment="1">
      <alignment horizontal="right" vertical="center" wrapText="1"/>
    </xf>
    <xf numFmtId="4" fontId="11" fillId="2" borderId="23" xfId="3" applyNumberFormat="1" applyFont="1" applyFill="1" applyBorder="1" applyAlignment="1">
      <alignment horizontal="right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left" vertical="center" wrapText="1"/>
    </xf>
    <xf numFmtId="3" fontId="9" fillId="4" borderId="23" xfId="3" applyNumberFormat="1" applyFont="1" applyFill="1" applyBorder="1" applyAlignment="1">
      <alignment horizontal="right" vertical="center" wrapText="1"/>
    </xf>
    <xf numFmtId="4" fontId="9" fillId="4" borderId="4" xfId="3" applyNumberFormat="1" applyFont="1" applyFill="1" applyBorder="1" applyAlignment="1">
      <alignment horizontal="righ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1" fillId="2" borderId="4" xfId="0" applyFont="1" applyFill="1" applyBorder="1"/>
    <xf numFmtId="4" fontId="11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/>
    </xf>
    <xf numFmtId="0" fontId="9" fillId="2" borderId="7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3" fontId="9" fillId="4" borderId="4" xfId="3" applyNumberFormat="1" applyFont="1" applyFill="1" applyBorder="1" applyAlignment="1">
      <alignment horizontal="righ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3" fontId="11" fillId="2" borderId="4" xfId="3" applyNumberFormat="1" applyFont="1" applyFill="1" applyBorder="1" applyAlignment="1">
      <alignment horizontal="right" vertical="center" wrapText="1"/>
    </xf>
    <xf numFmtId="0" fontId="9" fillId="4" borderId="25" xfId="3" applyFont="1" applyFill="1" applyBorder="1" applyAlignment="1">
      <alignment horizontal="left" vertical="center"/>
    </xf>
    <xf numFmtId="0" fontId="9" fillId="4" borderId="26" xfId="3" applyFont="1" applyFill="1" applyBorder="1" applyAlignment="1">
      <alignment horizontal="left" vertical="center"/>
    </xf>
    <xf numFmtId="0" fontId="9" fillId="2" borderId="6" xfId="3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/>
    </xf>
    <xf numFmtId="0" fontId="9" fillId="2" borderId="7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11" fillId="0" borderId="25" xfId="3" applyFont="1" applyBorder="1" applyAlignment="1">
      <alignment horizontal="left" vertical="center" wrapText="1"/>
    </xf>
    <xf numFmtId="0" fontId="11" fillId="0" borderId="23" xfId="3" applyFont="1" applyBorder="1" applyAlignment="1">
      <alignment horizontal="left" vertical="center" wrapText="1"/>
    </xf>
    <xf numFmtId="0" fontId="9" fillId="4" borderId="4" xfId="3" applyFont="1" applyFill="1" applyBorder="1" applyAlignment="1">
      <alignment horizontal="left" vertical="center"/>
    </xf>
    <xf numFmtId="3" fontId="11" fillId="2" borderId="21" xfId="3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/>
    </xf>
    <xf numFmtId="0" fontId="11" fillId="2" borderId="7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vertical="center" wrapText="1"/>
    </xf>
    <xf numFmtId="3" fontId="11" fillId="2" borderId="23" xfId="3" applyNumberFormat="1" applyFont="1" applyFill="1" applyBorder="1" applyAlignment="1">
      <alignment horizontal="right" vertical="center" wrapText="1"/>
    </xf>
    <xf numFmtId="0" fontId="9" fillId="4" borderId="4" xfId="3" applyFont="1" applyFill="1" applyBorder="1" applyAlignment="1">
      <alignment vertical="center"/>
    </xf>
    <xf numFmtId="0" fontId="9" fillId="4" borderId="25" xfId="3" applyFont="1" applyFill="1" applyBorder="1" applyAlignment="1">
      <alignment horizontal="left" vertical="center"/>
    </xf>
    <xf numFmtId="0" fontId="9" fillId="4" borderId="26" xfId="3" applyFont="1" applyFill="1" applyBorder="1" applyAlignment="1">
      <alignment horizontal="left" vertical="center"/>
    </xf>
    <xf numFmtId="0" fontId="9" fillId="2" borderId="5" xfId="3" applyFont="1" applyFill="1" applyBorder="1" applyAlignment="1">
      <alignment horizontal="center" vertical="center"/>
    </xf>
    <xf numFmtId="0" fontId="11" fillId="2" borderId="25" xfId="3" applyFont="1" applyFill="1" applyBorder="1" applyAlignment="1">
      <alignment horizontal="left" vertical="center" wrapText="1"/>
    </xf>
    <xf numFmtId="0" fontId="11" fillId="2" borderId="23" xfId="3" applyFont="1" applyFill="1" applyBorder="1" applyAlignment="1">
      <alignment horizontal="left" vertical="center" wrapText="1"/>
    </xf>
    <xf numFmtId="3" fontId="11" fillId="2" borderId="6" xfId="3" applyNumberFormat="1" applyFont="1" applyFill="1" applyBorder="1" applyAlignment="1">
      <alignment horizontal="right" vertical="center" wrapText="1"/>
    </xf>
    <xf numFmtId="4" fontId="11" fillId="0" borderId="25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right"/>
    </xf>
    <xf numFmtId="3" fontId="9" fillId="2" borderId="6" xfId="3" applyNumberFormat="1" applyFont="1" applyFill="1" applyBorder="1" applyAlignment="1">
      <alignment horizontal="center" vertical="center"/>
    </xf>
    <xf numFmtId="3" fontId="9" fillId="2" borderId="7" xfId="3" applyNumberFormat="1" applyFont="1" applyFill="1" applyBorder="1" applyAlignment="1">
      <alignment horizontal="center" vertical="center"/>
    </xf>
    <xf numFmtId="3" fontId="9" fillId="2" borderId="5" xfId="3" applyNumberFormat="1" applyFont="1" applyFill="1" applyBorder="1" applyAlignment="1">
      <alignment horizontal="center" vertical="center"/>
    </xf>
    <xf numFmtId="1" fontId="11" fillId="2" borderId="6" xfId="3" applyNumberFormat="1" applyFont="1" applyFill="1" applyBorder="1" applyAlignment="1">
      <alignment horizontal="right" vertical="center" wrapText="1"/>
    </xf>
    <xf numFmtId="2" fontId="11" fillId="0" borderId="4" xfId="0" applyNumberFormat="1" applyFont="1" applyBorder="1" applyAlignment="1">
      <alignment horizontal="right"/>
    </xf>
    <xf numFmtId="4" fontId="11" fillId="2" borderId="23" xfId="0" applyNumberFormat="1" applyFont="1" applyFill="1" applyBorder="1" applyAlignment="1">
      <alignment horizontal="right" vertical="center" wrapText="1"/>
    </xf>
    <xf numFmtId="0" fontId="11" fillId="2" borderId="25" xfId="3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right" vertical="center"/>
    </xf>
    <xf numFmtId="4" fontId="9" fillId="4" borderId="4" xfId="1" applyNumberFormat="1" applyFont="1" applyFill="1" applyBorder="1" applyAlignment="1">
      <alignment horizontal="right" vertical="center" wrapText="1"/>
    </xf>
    <xf numFmtId="4" fontId="9" fillId="4" borderId="5" xfId="1" applyNumberFormat="1" applyFont="1" applyFill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/>
    </xf>
    <xf numFmtId="4" fontId="10" fillId="4" borderId="4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3" fontId="9" fillId="4" borderId="4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/>
    </xf>
    <xf numFmtId="3" fontId="10" fillId="4" borderId="4" xfId="0" applyNumberFormat="1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0" fontId="9" fillId="3" borderId="10" xfId="3" applyFont="1" applyFill="1" applyBorder="1" applyAlignment="1">
      <alignment horizontal="center" vertical="center"/>
    </xf>
    <xf numFmtId="4" fontId="9" fillId="3" borderId="3" xfId="3" applyNumberFormat="1" applyFont="1" applyFill="1" applyBorder="1" applyAlignment="1">
      <alignment vertical="center"/>
    </xf>
    <xf numFmtId="3" fontId="9" fillId="3" borderId="3" xfId="3" applyNumberFormat="1" applyFont="1" applyFill="1" applyBorder="1" applyAlignment="1">
      <alignment vertical="center"/>
    </xf>
    <xf numFmtId="4" fontId="9" fillId="3" borderId="3" xfId="3" applyNumberFormat="1" applyFont="1" applyFill="1" applyBorder="1" applyAlignment="1">
      <alignment horizontal="right" vertical="center"/>
    </xf>
    <xf numFmtId="0" fontId="8" fillId="0" borderId="11" xfId="4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vertical="center" wrapText="1"/>
    </xf>
    <xf numFmtId="0" fontId="11" fillId="4" borderId="31" xfId="1" applyFont="1" applyFill="1" applyBorder="1" applyAlignment="1">
      <alignment horizontal="left" vertical="center" wrapText="1"/>
    </xf>
    <xf numFmtId="0" fontId="11" fillId="4" borderId="32" xfId="1" applyFont="1" applyFill="1" applyBorder="1" applyAlignment="1">
      <alignment horizontal="left" vertical="center" wrapText="1"/>
    </xf>
    <xf numFmtId="0" fontId="11" fillId="4" borderId="32" xfId="1" applyFont="1" applyFill="1" applyBorder="1" applyAlignment="1">
      <alignment horizontal="center" vertical="center"/>
    </xf>
    <xf numFmtId="4" fontId="11" fillId="4" borderId="32" xfId="1" applyNumberFormat="1" applyFont="1" applyFill="1" applyBorder="1" applyAlignment="1">
      <alignment horizontal="right" vertical="center"/>
    </xf>
    <xf numFmtId="3" fontId="11" fillId="4" borderId="7" xfId="1" applyNumberFormat="1" applyFont="1" applyFill="1" applyBorder="1" applyAlignment="1">
      <alignment horizontal="right" vertical="center"/>
    </xf>
    <xf numFmtId="4" fontId="12" fillId="4" borderId="33" xfId="1" applyNumberFormat="1" applyFont="1" applyFill="1" applyBorder="1" applyAlignment="1">
      <alignment horizontal="right" vertical="center"/>
    </xf>
    <xf numFmtId="0" fontId="14" fillId="2" borderId="11" xfId="4" applyFont="1" applyFill="1" applyBorder="1" applyAlignment="1">
      <alignment horizontal="left"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9" fillId="3" borderId="3" xfId="1" applyFont="1" applyFill="1" applyBorder="1" applyAlignment="1">
      <alignment vertical="center"/>
    </xf>
    <xf numFmtId="0" fontId="11" fillId="0" borderId="6" xfId="3" applyFont="1" applyBorder="1" applyAlignment="1">
      <alignment horizontal="left" vertical="top"/>
    </xf>
    <xf numFmtId="0" fontId="11" fillId="0" borderId="34" xfId="3" applyFont="1" applyBorder="1" applyAlignment="1">
      <alignment horizontal="left" vertical="top"/>
    </xf>
    <xf numFmtId="0" fontId="9" fillId="3" borderId="27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right"/>
    </xf>
    <xf numFmtId="4" fontId="9" fillId="3" borderId="3" xfId="3" applyNumberFormat="1" applyFont="1" applyFill="1" applyBorder="1" applyAlignment="1">
      <alignment horizontal="center" vertical="center"/>
    </xf>
    <xf numFmtId="4" fontId="11" fillId="2" borderId="6" xfId="3" applyNumberFormat="1" applyFont="1" applyFill="1" applyBorder="1"/>
    <xf numFmtId="4" fontId="12" fillId="2" borderId="33" xfId="1" applyNumberFormat="1" applyFont="1" applyFill="1" applyBorder="1" applyAlignment="1">
      <alignment vertical="center"/>
    </xf>
    <xf numFmtId="0" fontId="9" fillId="3" borderId="30" xfId="3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left" vertical="center"/>
    </xf>
    <xf numFmtId="0" fontId="14" fillId="2" borderId="0" xfId="4" applyFont="1" applyFill="1" applyBorder="1" applyAlignment="1">
      <alignment horizontal="left" vertical="center"/>
    </xf>
    <xf numFmtId="0" fontId="9" fillId="4" borderId="5" xfId="3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9" fillId="3" borderId="30" xfId="3" applyFont="1" applyFill="1" applyBorder="1" applyAlignment="1">
      <alignment horizontal="center" vertical="center" wrapText="1"/>
    </xf>
    <xf numFmtId="3" fontId="9" fillId="4" borderId="5" xfId="3" applyNumberFormat="1" applyFont="1" applyFill="1" applyBorder="1" applyAlignment="1">
      <alignment horizontal="right" vertical="center"/>
    </xf>
    <xf numFmtId="2" fontId="9" fillId="3" borderId="3" xfId="3" applyNumberFormat="1" applyFont="1" applyFill="1" applyBorder="1" applyAlignment="1">
      <alignment horizontal="center" vertical="center" wrapText="1"/>
    </xf>
    <xf numFmtId="4" fontId="9" fillId="4" borderId="19" xfId="3" applyNumberFormat="1" applyFont="1" applyFill="1" applyBorder="1" applyAlignment="1">
      <alignment horizontal="right" vertical="center" wrapText="1"/>
    </xf>
    <xf numFmtId="4" fontId="9" fillId="4" borderId="21" xfId="3" applyNumberFormat="1" applyFont="1" applyFill="1" applyBorder="1" applyAlignment="1">
      <alignment horizontal="right" vertical="center" wrapText="1"/>
    </xf>
    <xf numFmtId="4" fontId="9" fillId="3" borderId="8" xfId="3" applyNumberFormat="1" applyFont="1" applyFill="1" applyBorder="1" applyAlignment="1">
      <alignment horizontal="center" vertical="center" wrapText="1"/>
    </xf>
    <xf numFmtId="4" fontId="9" fillId="3" borderId="10" xfId="3" applyNumberFormat="1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/>
    </xf>
    <xf numFmtId="0" fontId="11" fillId="0" borderId="22" xfId="3" applyFont="1" applyBorder="1" applyAlignment="1">
      <alignment horizontal="left" vertical="center" wrapText="1"/>
    </xf>
    <xf numFmtId="0" fontId="11" fillId="0" borderId="34" xfId="3" applyFont="1" applyBorder="1" applyAlignment="1">
      <alignment horizontal="left" vertical="center" wrapText="1"/>
    </xf>
    <xf numFmtId="4" fontId="9" fillId="3" borderId="27" xfId="3" applyNumberFormat="1" applyFont="1" applyFill="1" applyBorder="1" applyAlignment="1">
      <alignment horizontal="center" vertical="center"/>
    </xf>
    <xf numFmtId="4" fontId="9" fillId="3" borderId="28" xfId="3" applyNumberFormat="1" applyFont="1" applyFill="1" applyBorder="1" applyAlignment="1">
      <alignment horizontal="center" vertical="center"/>
    </xf>
    <xf numFmtId="4" fontId="9" fillId="3" borderId="30" xfId="3" applyNumberFormat="1" applyFont="1" applyFill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/>
    </xf>
    <xf numFmtId="4" fontId="9" fillId="5" borderId="27" xfId="3" applyNumberFormat="1" applyFont="1" applyFill="1" applyBorder="1" applyAlignment="1">
      <alignment horizontal="right" vertical="center" wrapText="1"/>
    </xf>
    <xf numFmtId="4" fontId="9" fillId="5" borderId="30" xfId="3" applyNumberFormat="1" applyFont="1" applyFill="1" applyBorder="1" applyAlignment="1">
      <alignment horizontal="right" vertical="center" wrapText="1"/>
    </xf>
    <xf numFmtId="4" fontId="9" fillId="3" borderId="27" xfId="3" applyNumberFormat="1" applyFont="1" applyFill="1" applyBorder="1" applyAlignment="1">
      <alignment horizontal="left" vertical="center"/>
    </xf>
    <xf numFmtId="4" fontId="9" fillId="3" borderId="28" xfId="3" applyNumberFormat="1" applyFont="1" applyFill="1" applyBorder="1" applyAlignment="1">
      <alignment horizontal="left" vertical="center"/>
    </xf>
    <xf numFmtId="4" fontId="9" fillId="3" borderId="30" xfId="3" applyNumberFormat="1" applyFont="1" applyFill="1" applyBorder="1" applyAlignment="1">
      <alignment horizontal="left" vertical="center"/>
    </xf>
    <xf numFmtId="4" fontId="9" fillId="3" borderId="8" xfId="3" applyNumberFormat="1" applyFont="1" applyFill="1" applyBorder="1" applyAlignment="1">
      <alignment horizontal="right" vertical="center"/>
    </xf>
    <xf numFmtId="4" fontId="9" fillId="3" borderId="10" xfId="3" applyNumberFormat="1" applyFont="1" applyFill="1" applyBorder="1" applyAlignment="1">
      <alignment horizontal="right" vertical="center"/>
    </xf>
  </cellXfs>
  <cellStyles count="5">
    <cellStyle name="Comma_R0001_veiktais_darbs_2009_UZŅEMŠANAS_NODAĻA" xfId="2" xr:uid="{F4D581AC-FB58-4CC0-AD44-06D447477BFF}"/>
    <cellStyle name="Normal" xfId="0" builtinId="0"/>
    <cellStyle name="Normal 2" xfId="1" xr:uid="{0A87E907-3CDD-434A-949D-D3F518DC3CC5}"/>
    <cellStyle name="Normal 2 2 2" xfId="4" xr:uid="{58BE62FC-6DC3-4613-91DA-D9FBB792D5D7}"/>
    <cellStyle name="Normal 3 2" xfId="3" xr:uid="{F5D71762-7A3E-432B-A1FA-6F4E18DD894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E431-C9E2-4893-960F-367D5444B0DB}">
  <sheetPr>
    <tabColor rgb="FF92D050"/>
  </sheetPr>
  <dimension ref="A1:P1045"/>
  <sheetViews>
    <sheetView tabSelected="1" workbookViewId="0">
      <selection activeCell="C25" sqref="C25"/>
    </sheetView>
  </sheetViews>
  <sheetFormatPr defaultColWidth="9.1796875" defaultRowHeight="12.5" x14ac:dyDescent="0.25"/>
  <cols>
    <col min="1" max="1" width="15.7265625" style="5" customWidth="1"/>
    <col min="2" max="2" width="49.6328125" style="6" customWidth="1"/>
    <col min="3" max="3" width="47.81640625" style="1" customWidth="1"/>
    <col min="4" max="4" width="15.26953125" style="1" customWidth="1"/>
    <col min="5" max="5" width="19.1796875" style="1" customWidth="1"/>
    <col min="6" max="6" width="14" style="1" customWidth="1"/>
    <col min="7" max="7" width="13.54296875" style="1" customWidth="1"/>
    <col min="8" max="8" width="11.36328125" style="1" customWidth="1"/>
    <col min="9" max="9" width="11.6328125" style="1" customWidth="1"/>
    <col min="10" max="10" width="13.54296875" style="1" bestFit="1" customWidth="1"/>
    <col min="11" max="11" width="13.81640625" style="1" customWidth="1"/>
    <col min="12" max="16384" width="9.1796875" style="1"/>
  </cols>
  <sheetData>
    <row r="1" spans="1:8" ht="14" x14ac:dyDescent="0.3">
      <c r="A1" s="7"/>
      <c r="B1" s="8"/>
      <c r="C1" s="9"/>
      <c r="D1" s="9"/>
      <c r="E1" s="9"/>
      <c r="F1" s="9"/>
      <c r="G1" s="9"/>
      <c r="H1" s="9"/>
    </row>
    <row r="2" spans="1:8" ht="30" customHeight="1" x14ac:dyDescent="0.25">
      <c r="A2" s="10" t="s">
        <v>1300</v>
      </c>
      <c r="B2" s="10"/>
      <c r="C2" s="10"/>
      <c r="D2" s="10"/>
      <c r="E2" s="10"/>
      <c r="F2" s="10"/>
      <c r="G2" s="10"/>
      <c r="H2" s="10"/>
    </row>
    <row r="3" spans="1:8" ht="14.5" x14ac:dyDescent="0.25">
      <c r="A3" s="11"/>
      <c r="B3" s="11"/>
      <c r="C3" s="11"/>
      <c r="D3" s="11"/>
      <c r="E3" s="11"/>
      <c r="F3" s="11"/>
      <c r="G3" s="11"/>
      <c r="H3" s="11"/>
    </row>
    <row r="4" spans="1:8" ht="15.5" x14ac:dyDescent="0.25">
      <c r="A4" s="12" t="s">
        <v>1302</v>
      </c>
      <c r="B4" s="12"/>
      <c r="C4" s="12"/>
      <c r="D4" s="12"/>
      <c r="E4" s="12"/>
      <c r="F4" s="12"/>
      <c r="G4" s="12"/>
      <c r="H4" s="12"/>
    </row>
    <row r="5" spans="1:8" ht="15.5" x14ac:dyDescent="0.25">
      <c r="A5" s="13"/>
      <c r="B5" s="13"/>
      <c r="C5" s="13"/>
      <c r="D5" s="13"/>
      <c r="E5" s="13"/>
      <c r="F5" s="13"/>
      <c r="G5" s="13"/>
      <c r="H5" s="13"/>
    </row>
    <row r="6" spans="1:8" ht="41" customHeight="1" thickBot="1" x14ac:dyDescent="0.3">
      <c r="A6" s="14" t="s">
        <v>1301</v>
      </c>
      <c r="B6" s="14"/>
      <c r="C6" s="14"/>
      <c r="D6" s="14"/>
      <c r="E6" s="14"/>
      <c r="F6" s="14"/>
      <c r="G6" s="14"/>
      <c r="H6" s="14"/>
    </row>
    <row r="7" spans="1:8" ht="50" customHeight="1" thickBot="1" x14ac:dyDescent="0.3">
      <c r="A7" s="15" t="s">
        <v>0</v>
      </c>
      <c r="B7" s="16" t="s">
        <v>1</v>
      </c>
      <c r="C7" s="15" t="s">
        <v>2</v>
      </c>
      <c r="D7" s="17" t="s">
        <v>3</v>
      </c>
      <c r="E7" s="17" t="s">
        <v>4</v>
      </c>
      <c r="F7" s="18" t="s">
        <v>5</v>
      </c>
      <c r="G7" s="17" t="s">
        <v>6</v>
      </c>
      <c r="H7" s="17" t="s">
        <v>7</v>
      </c>
    </row>
    <row r="8" spans="1:8" ht="13" x14ac:dyDescent="0.3">
      <c r="A8" s="19" t="s">
        <v>8</v>
      </c>
      <c r="B8" s="19" t="s">
        <v>9</v>
      </c>
      <c r="C8" s="20" t="s">
        <v>10</v>
      </c>
      <c r="D8" s="21">
        <v>100</v>
      </c>
      <c r="E8" s="141">
        <v>2318083.7799999998</v>
      </c>
      <c r="F8" s="146">
        <v>138081</v>
      </c>
      <c r="G8" s="146">
        <v>55016</v>
      </c>
      <c r="H8" s="142">
        <f>ROUND(E8/F8,2)</f>
        <v>16.79</v>
      </c>
    </row>
    <row r="9" spans="1:8" ht="13" x14ac:dyDescent="0.3">
      <c r="A9" s="22" t="s">
        <v>11</v>
      </c>
      <c r="B9" s="22" t="s">
        <v>12</v>
      </c>
      <c r="C9" s="22" t="s">
        <v>13</v>
      </c>
      <c r="D9" s="22">
        <v>100</v>
      </c>
      <c r="E9" s="143">
        <v>2295713.7000000002</v>
      </c>
      <c r="F9" s="147">
        <v>134512</v>
      </c>
      <c r="G9" s="147">
        <v>51635</v>
      </c>
      <c r="H9" s="143">
        <f>ROUND(E9/F9,2)</f>
        <v>17.07</v>
      </c>
    </row>
    <row r="10" spans="1:8" ht="13" x14ac:dyDescent="0.3">
      <c r="A10" s="22" t="s">
        <v>14</v>
      </c>
      <c r="B10" s="22" t="s">
        <v>15</v>
      </c>
      <c r="C10" s="22" t="s">
        <v>16</v>
      </c>
      <c r="D10" s="22">
        <v>100</v>
      </c>
      <c r="E10" s="143">
        <v>22370.080000000002</v>
      </c>
      <c r="F10" s="147">
        <v>3569</v>
      </c>
      <c r="G10" s="147">
        <v>3383</v>
      </c>
      <c r="H10" s="143">
        <f>ROUND(E10/F10,2)</f>
        <v>6.27</v>
      </c>
    </row>
    <row r="11" spans="1:8" ht="13" x14ac:dyDescent="0.3">
      <c r="A11" s="19" t="s">
        <v>17</v>
      </c>
      <c r="B11" s="19" t="s">
        <v>18</v>
      </c>
      <c r="C11" s="20" t="s">
        <v>19</v>
      </c>
      <c r="D11" s="21">
        <v>100</v>
      </c>
      <c r="E11" s="141">
        <v>30254.05</v>
      </c>
      <c r="F11" s="146">
        <v>4191</v>
      </c>
      <c r="G11" s="146">
        <v>3641</v>
      </c>
      <c r="H11" s="141">
        <f>ROUND(E11/F11,2)</f>
        <v>7.22</v>
      </c>
    </row>
    <row r="12" spans="1:8" ht="13" x14ac:dyDescent="0.3">
      <c r="A12" s="22" t="s">
        <v>20</v>
      </c>
      <c r="B12" s="22" t="s">
        <v>21</v>
      </c>
      <c r="C12" s="22" t="s">
        <v>22</v>
      </c>
      <c r="D12" s="22">
        <v>100</v>
      </c>
      <c r="E12" s="143">
        <v>30254.05</v>
      </c>
      <c r="F12" s="147">
        <v>4191</v>
      </c>
      <c r="G12" s="147">
        <v>3641</v>
      </c>
      <c r="H12" s="143">
        <f>ROUND(E12/F12,2)</f>
        <v>7.22</v>
      </c>
    </row>
    <row r="13" spans="1:8" ht="26" x14ac:dyDescent="0.25">
      <c r="A13" s="23" t="s">
        <v>23</v>
      </c>
      <c r="B13" s="23" t="s">
        <v>24</v>
      </c>
      <c r="C13" s="20" t="s">
        <v>25</v>
      </c>
      <c r="D13" s="21">
        <v>100</v>
      </c>
      <c r="E13" s="141">
        <v>3562843.94</v>
      </c>
      <c r="F13" s="146">
        <v>898</v>
      </c>
      <c r="G13" s="146">
        <v>388</v>
      </c>
      <c r="H13" s="141">
        <f>ROUND(E13/F13,2)</f>
        <v>3967.53</v>
      </c>
    </row>
    <row r="14" spans="1:8" ht="13" x14ac:dyDescent="0.3">
      <c r="A14" s="22" t="s">
        <v>26</v>
      </c>
      <c r="B14" s="22" t="s">
        <v>27</v>
      </c>
      <c r="C14" s="22" t="s">
        <v>28</v>
      </c>
      <c r="D14" s="22">
        <v>100</v>
      </c>
      <c r="E14" s="143">
        <v>940.64</v>
      </c>
      <c r="F14" s="147">
        <v>33</v>
      </c>
      <c r="G14" s="147">
        <v>14</v>
      </c>
      <c r="H14" s="143">
        <f>ROUND(E14/F14,2)</f>
        <v>28.5</v>
      </c>
    </row>
    <row r="15" spans="1:8" ht="13" x14ac:dyDescent="0.3">
      <c r="A15" s="22" t="s">
        <v>29</v>
      </c>
      <c r="B15" s="22" t="s">
        <v>30</v>
      </c>
      <c r="C15" s="22" t="s">
        <v>31</v>
      </c>
      <c r="D15" s="22">
        <v>100</v>
      </c>
      <c r="E15" s="143">
        <v>5793.13</v>
      </c>
      <c r="F15" s="147">
        <v>42</v>
      </c>
      <c r="G15" s="147">
        <v>17</v>
      </c>
      <c r="H15" s="143">
        <f>ROUND(E15/F15,2)</f>
        <v>137.93</v>
      </c>
    </row>
    <row r="16" spans="1:8" ht="13" x14ac:dyDescent="0.3">
      <c r="A16" s="22" t="s">
        <v>32</v>
      </c>
      <c r="B16" s="22" t="s">
        <v>33</v>
      </c>
      <c r="C16" s="22" t="s">
        <v>34</v>
      </c>
      <c r="D16" s="22">
        <v>100</v>
      </c>
      <c r="E16" s="143">
        <v>2363575.5099999998</v>
      </c>
      <c r="F16" s="147">
        <v>134</v>
      </c>
      <c r="G16" s="147">
        <v>59</v>
      </c>
      <c r="H16" s="143">
        <f>ROUND(E16/F16,2)</f>
        <v>17638.62</v>
      </c>
    </row>
    <row r="17" spans="1:8" ht="13" x14ac:dyDescent="0.3">
      <c r="A17" s="22" t="s">
        <v>35</v>
      </c>
      <c r="B17" s="22" t="s">
        <v>36</v>
      </c>
      <c r="C17" s="22" t="s">
        <v>37</v>
      </c>
      <c r="D17" s="22">
        <v>100</v>
      </c>
      <c r="E17" s="143">
        <v>230805.57</v>
      </c>
      <c r="F17" s="147">
        <v>20</v>
      </c>
      <c r="G17" s="147">
        <v>10</v>
      </c>
      <c r="H17" s="143">
        <f>ROUND(E17/F17,2)</f>
        <v>11540.28</v>
      </c>
    </row>
    <row r="18" spans="1:8" ht="13" x14ac:dyDescent="0.3">
      <c r="A18" s="22" t="s">
        <v>38</v>
      </c>
      <c r="B18" s="22" t="s">
        <v>39</v>
      </c>
      <c r="C18" s="22" t="s">
        <v>40</v>
      </c>
      <c r="D18" s="22">
        <v>100</v>
      </c>
      <c r="E18" s="143">
        <v>49735.040000000001</v>
      </c>
      <c r="F18" s="147">
        <v>34</v>
      </c>
      <c r="G18" s="147">
        <v>25</v>
      </c>
      <c r="H18" s="143">
        <f>ROUND(E18/F18,2)</f>
        <v>1462.8</v>
      </c>
    </row>
    <row r="19" spans="1:8" ht="13" x14ac:dyDescent="0.3">
      <c r="A19" s="22" t="s">
        <v>41</v>
      </c>
      <c r="B19" s="22" t="s">
        <v>42</v>
      </c>
      <c r="C19" s="22" t="s">
        <v>43</v>
      </c>
      <c r="D19" s="22">
        <v>100</v>
      </c>
      <c r="E19" s="143">
        <v>90172.54</v>
      </c>
      <c r="F19" s="147">
        <v>102</v>
      </c>
      <c r="G19" s="147">
        <v>56</v>
      </c>
      <c r="H19" s="143">
        <f>ROUND(E19/F19,2)</f>
        <v>884.04</v>
      </c>
    </row>
    <row r="20" spans="1:8" ht="13" x14ac:dyDescent="0.3">
      <c r="A20" s="22" t="s">
        <v>44</v>
      </c>
      <c r="B20" s="22" t="s">
        <v>45</v>
      </c>
      <c r="C20" s="22" t="s">
        <v>46</v>
      </c>
      <c r="D20" s="22">
        <v>100</v>
      </c>
      <c r="E20" s="143">
        <v>8316.2900000000009</v>
      </c>
      <c r="F20" s="147">
        <v>373</v>
      </c>
      <c r="G20" s="147">
        <v>148</v>
      </c>
      <c r="H20" s="143">
        <f>ROUND(E20/F20,2)</f>
        <v>22.3</v>
      </c>
    </row>
    <row r="21" spans="1:8" ht="13" x14ac:dyDescent="0.3">
      <c r="A21" s="22" t="s">
        <v>47</v>
      </c>
      <c r="B21" s="22" t="s">
        <v>48</v>
      </c>
      <c r="C21" s="22" t="s">
        <v>49</v>
      </c>
      <c r="D21" s="22">
        <v>100</v>
      </c>
      <c r="E21" s="143">
        <v>11778.48</v>
      </c>
      <c r="F21" s="147">
        <v>4</v>
      </c>
      <c r="G21" s="147">
        <v>2</v>
      </c>
      <c r="H21" s="143">
        <f>ROUND(E21/F21,2)</f>
        <v>2944.62</v>
      </c>
    </row>
    <row r="22" spans="1:8" ht="13" x14ac:dyDescent="0.3">
      <c r="A22" s="22" t="s">
        <v>50</v>
      </c>
      <c r="B22" s="22" t="s">
        <v>51</v>
      </c>
      <c r="C22" s="22" t="s">
        <v>52</v>
      </c>
      <c r="D22" s="22">
        <v>100</v>
      </c>
      <c r="E22" s="143">
        <v>281522.64</v>
      </c>
      <c r="F22" s="147">
        <v>56</v>
      </c>
      <c r="G22" s="147">
        <v>24</v>
      </c>
      <c r="H22" s="143">
        <f>ROUND(E22/F22,2)</f>
        <v>5027.1899999999996</v>
      </c>
    </row>
    <row r="23" spans="1:8" ht="13" x14ac:dyDescent="0.3">
      <c r="A23" s="22" t="s">
        <v>53</v>
      </c>
      <c r="B23" s="22" t="s">
        <v>54</v>
      </c>
      <c r="C23" s="22" t="s">
        <v>55</v>
      </c>
      <c r="D23" s="22">
        <v>100</v>
      </c>
      <c r="E23" s="143">
        <v>520204.1</v>
      </c>
      <c r="F23" s="147">
        <v>100</v>
      </c>
      <c r="G23" s="147">
        <v>33</v>
      </c>
      <c r="H23" s="143">
        <f>ROUND(E23/F23,2)</f>
        <v>5202.04</v>
      </c>
    </row>
    <row r="24" spans="1:8" ht="26" x14ac:dyDescent="0.3">
      <c r="A24" s="19" t="s">
        <v>56</v>
      </c>
      <c r="B24" s="20" t="s">
        <v>57</v>
      </c>
      <c r="C24" s="20" t="s">
        <v>58</v>
      </c>
      <c r="D24" s="24" t="s">
        <v>59</v>
      </c>
      <c r="E24" s="144">
        <f>SUM(E25+E26+E27)</f>
        <v>21207757.23</v>
      </c>
      <c r="F24" s="148">
        <f>SUM(F25+F26+F27)</f>
        <v>1914417</v>
      </c>
      <c r="G24" s="148">
        <v>466656</v>
      </c>
      <c r="H24" s="141">
        <f>ROUND(E24/F24,2)</f>
        <v>11.08</v>
      </c>
    </row>
    <row r="25" spans="1:8" ht="13" x14ac:dyDescent="0.3">
      <c r="A25" s="22" t="s">
        <v>56</v>
      </c>
      <c r="B25" s="22" t="s">
        <v>57</v>
      </c>
      <c r="C25" s="22" t="s">
        <v>58</v>
      </c>
      <c r="D25" s="22">
        <v>50</v>
      </c>
      <c r="E25" s="143">
        <v>830060.85</v>
      </c>
      <c r="F25" s="147">
        <v>40597</v>
      </c>
      <c r="G25" s="149">
        <v>466656</v>
      </c>
      <c r="H25" s="143">
        <f>ROUND(E25/F25,2)</f>
        <v>20.45</v>
      </c>
    </row>
    <row r="26" spans="1:8" ht="13" x14ac:dyDescent="0.3">
      <c r="A26" s="22" t="s">
        <v>56</v>
      </c>
      <c r="B26" s="22" t="s">
        <v>57</v>
      </c>
      <c r="C26" s="22" t="s">
        <v>58</v>
      </c>
      <c r="D26" s="22">
        <v>75</v>
      </c>
      <c r="E26" s="143">
        <v>19935172.23</v>
      </c>
      <c r="F26" s="147">
        <v>1872113</v>
      </c>
      <c r="G26" s="150"/>
      <c r="H26" s="143">
        <f>ROUND(E26/F26,2)</f>
        <v>10.65</v>
      </c>
    </row>
    <row r="27" spans="1:8" ht="13" x14ac:dyDescent="0.3">
      <c r="A27" s="22" t="s">
        <v>56</v>
      </c>
      <c r="B27" s="22" t="s">
        <v>57</v>
      </c>
      <c r="C27" s="22" t="s">
        <v>58</v>
      </c>
      <c r="D27" s="22">
        <v>100</v>
      </c>
      <c r="E27" s="143">
        <v>442524.15</v>
      </c>
      <c r="F27" s="147">
        <v>1707</v>
      </c>
      <c r="G27" s="151"/>
      <c r="H27" s="143">
        <f>ROUND(E27/F27,2)</f>
        <v>259.24</v>
      </c>
    </row>
    <row r="28" spans="1:8" ht="13" x14ac:dyDescent="0.3">
      <c r="A28" s="22" t="s">
        <v>60</v>
      </c>
      <c r="B28" s="22" t="s">
        <v>61</v>
      </c>
      <c r="C28" s="22" t="s">
        <v>62</v>
      </c>
      <c r="D28" s="22">
        <v>75</v>
      </c>
      <c r="E28" s="143">
        <v>8685602.2899999991</v>
      </c>
      <c r="F28" s="147">
        <v>1371133</v>
      </c>
      <c r="G28" s="149">
        <v>436962</v>
      </c>
      <c r="H28" s="143">
        <f>ROUND(E28/F28,2)</f>
        <v>6.33</v>
      </c>
    </row>
    <row r="29" spans="1:8" ht="13" x14ac:dyDescent="0.3">
      <c r="A29" s="22" t="s">
        <v>60</v>
      </c>
      <c r="B29" s="22" t="s">
        <v>61</v>
      </c>
      <c r="C29" s="22" t="s">
        <v>62</v>
      </c>
      <c r="D29" s="22">
        <v>100</v>
      </c>
      <c r="E29" s="143">
        <v>3718.22</v>
      </c>
      <c r="F29" s="147">
        <v>450</v>
      </c>
      <c r="G29" s="151"/>
      <c r="H29" s="143">
        <f>ROUND(E29/F29,2)</f>
        <v>8.26</v>
      </c>
    </row>
    <row r="30" spans="1:8" ht="13" x14ac:dyDescent="0.3">
      <c r="A30" s="22" t="s">
        <v>63</v>
      </c>
      <c r="B30" s="22" t="s">
        <v>64</v>
      </c>
      <c r="C30" s="22" t="s">
        <v>65</v>
      </c>
      <c r="D30" s="22">
        <v>75</v>
      </c>
      <c r="E30" s="143">
        <v>7817659.1299999999</v>
      </c>
      <c r="F30" s="147">
        <v>1236868</v>
      </c>
      <c r="G30" s="149">
        <v>401587</v>
      </c>
      <c r="H30" s="143">
        <f>ROUND(E30/F30,2)</f>
        <v>6.32</v>
      </c>
    </row>
    <row r="31" spans="1:8" ht="13" x14ac:dyDescent="0.3">
      <c r="A31" s="22" t="s">
        <v>63</v>
      </c>
      <c r="B31" s="22" t="s">
        <v>64</v>
      </c>
      <c r="C31" s="22" t="s">
        <v>65</v>
      </c>
      <c r="D31" s="22">
        <v>100</v>
      </c>
      <c r="E31" s="143">
        <v>1321.19</v>
      </c>
      <c r="F31" s="147">
        <v>219</v>
      </c>
      <c r="G31" s="151"/>
      <c r="H31" s="143">
        <f>ROUND(E31/F31,2)</f>
        <v>6.03</v>
      </c>
    </row>
    <row r="32" spans="1:8" ht="13" x14ac:dyDescent="0.3">
      <c r="A32" s="22" t="s">
        <v>66</v>
      </c>
      <c r="B32" s="22" t="s">
        <v>67</v>
      </c>
      <c r="C32" s="22" t="s">
        <v>68</v>
      </c>
      <c r="D32" s="22">
        <v>75</v>
      </c>
      <c r="E32" s="143">
        <v>491058.22</v>
      </c>
      <c r="F32" s="147">
        <v>76172</v>
      </c>
      <c r="G32" s="149">
        <v>24934</v>
      </c>
      <c r="H32" s="143">
        <f>ROUND(E32/F32,2)</f>
        <v>6.45</v>
      </c>
    </row>
    <row r="33" spans="1:8" ht="13" x14ac:dyDescent="0.3">
      <c r="A33" s="22" t="s">
        <v>66</v>
      </c>
      <c r="B33" s="22" t="s">
        <v>67</v>
      </c>
      <c r="C33" s="22" t="s">
        <v>68</v>
      </c>
      <c r="D33" s="22">
        <v>100</v>
      </c>
      <c r="E33" s="143">
        <v>0.41</v>
      </c>
      <c r="F33" s="147">
        <v>1</v>
      </c>
      <c r="G33" s="151"/>
      <c r="H33" s="143">
        <f>ROUND(E33/F33,2)</f>
        <v>0.41</v>
      </c>
    </row>
    <row r="34" spans="1:8" ht="13" x14ac:dyDescent="0.3">
      <c r="A34" s="22" t="s">
        <v>69</v>
      </c>
      <c r="B34" s="22" t="s">
        <v>70</v>
      </c>
      <c r="C34" s="22" t="s">
        <v>71</v>
      </c>
      <c r="D34" s="22">
        <v>75</v>
      </c>
      <c r="E34" s="143">
        <v>5937.44</v>
      </c>
      <c r="F34" s="147">
        <v>707</v>
      </c>
      <c r="G34" s="149">
        <v>288</v>
      </c>
      <c r="H34" s="143">
        <f>ROUND(E34/F34,2)</f>
        <v>8.4</v>
      </c>
    </row>
    <row r="35" spans="1:8" ht="13" x14ac:dyDescent="0.3">
      <c r="A35" s="22" t="s">
        <v>69</v>
      </c>
      <c r="B35" s="22" t="s">
        <v>70</v>
      </c>
      <c r="C35" s="22" t="s">
        <v>71</v>
      </c>
      <c r="D35" s="22">
        <v>100</v>
      </c>
      <c r="E35" s="143">
        <v>70.52</v>
      </c>
      <c r="F35" s="147">
        <v>6</v>
      </c>
      <c r="G35" s="151"/>
      <c r="H35" s="143">
        <f>ROUND(E35/F35,2)</f>
        <v>11.75</v>
      </c>
    </row>
    <row r="36" spans="1:8" ht="13" x14ac:dyDescent="0.3">
      <c r="A36" s="22" t="s">
        <v>72</v>
      </c>
      <c r="B36" s="22" t="s">
        <v>73</v>
      </c>
      <c r="C36" s="22" t="s">
        <v>74</v>
      </c>
      <c r="D36" s="22">
        <v>75</v>
      </c>
      <c r="E36" s="143">
        <v>2468.8000000000002</v>
      </c>
      <c r="F36" s="147">
        <v>570</v>
      </c>
      <c r="G36" s="147">
        <v>296</v>
      </c>
      <c r="H36" s="143">
        <f>ROUND(E36/F36,2)</f>
        <v>4.33</v>
      </c>
    </row>
    <row r="37" spans="1:8" ht="13" x14ac:dyDescent="0.3">
      <c r="A37" s="22" t="s">
        <v>75</v>
      </c>
      <c r="B37" s="22" t="s">
        <v>76</v>
      </c>
      <c r="C37" s="22" t="s">
        <v>77</v>
      </c>
      <c r="D37" s="22">
        <v>75</v>
      </c>
      <c r="E37" s="143">
        <v>368478.7</v>
      </c>
      <c r="F37" s="147">
        <v>56816</v>
      </c>
      <c r="G37" s="149">
        <v>19768</v>
      </c>
      <c r="H37" s="143">
        <f>ROUND(E37/F37,2)</f>
        <v>6.49</v>
      </c>
    </row>
    <row r="38" spans="1:8" ht="13" x14ac:dyDescent="0.3">
      <c r="A38" s="22" t="s">
        <v>75</v>
      </c>
      <c r="B38" s="22" t="s">
        <v>76</v>
      </c>
      <c r="C38" s="22" t="s">
        <v>77</v>
      </c>
      <c r="D38" s="22">
        <v>100</v>
      </c>
      <c r="E38" s="143">
        <v>2326.1</v>
      </c>
      <c r="F38" s="147">
        <v>224</v>
      </c>
      <c r="G38" s="151"/>
      <c r="H38" s="143">
        <f>ROUND(E38/F38,2)</f>
        <v>10.38</v>
      </c>
    </row>
    <row r="39" spans="1:8" ht="13" x14ac:dyDescent="0.3">
      <c r="A39" s="22" t="s">
        <v>78</v>
      </c>
      <c r="B39" s="22" t="s">
        <v>79</v>
      </c>
      <c r="C39" s="22" t="s">
        <v>80</v>
      </c>
      <c r="D39" s="22">
        <v>75</v>
      </c>
      <c r="E39" s="143">
        <v>2146704.39</v>
      </c>
      <c r="F39" s="147">
        <v>182930</v>
      </c>
      <c r="G39" s="149">
        <v>82436</v>
      </c>
      <c r="H39" s="143">
        <f>ROUND(E39/F39,2)</f>
        <v>11.74</v>
      </c>
    </row>
    <row r="40" spans="1:8" ht="13" x14ac:dyDescent="0.3">
      <c r="A40" s="22" t="s">
        <v>78</v>
      </c>
      <c r="B40" s="22" t="s">
        <v>79</v>
      </c>
      <c r="C40" s="22" t="s">
        <v>80</v>
      </c>
      <c r="D40" s="22">
        <v>100</v>
      </c>
      <c r="E40" s="143">
        <v>79.5</v>
      </c>
      <c r="F40" s="147">
        <v>7</v>
      </c>
      <c r="G40" s="151"/>
      <c r="H40" s="143">
        <f>ROUND(E40/F40,2)</f>
        <v>11.36</v>
      </c>
    </row>
    <row r="41" spans="1:8" ht="13" x14ac:dyDescent="0.3">
      <c r="A41" s="22" t="s">
        <v>81</v>
      </c>
      <c r="B41" s="22" t="s">
        <v>82</v>
      </c>
      <c r="C41" s="22" t="s">
        <v>83</v>
      </c>
      <c r="D41" s="22">
        <v>75</v>
      </c>
      <c r="E41" s="143">
        <v>1662423.33</v>
      </c>
      <c r="F41" s="147">
        <v>130518</v>
      </c>
      <c r="G41" s="149">
        <v>58806</v>
      </c>
      <c r="H41" s="143">
        <f>ROUND(E41/F41,2)</f>
        <v>12.74</v>
      </c>
    </row>
    <row r="42" spans="1:8" ht="13" x14ac:dyDescent="0.3">
      <c r="A42" s="22" t="s">
        <v>81</v>
      </c>
      <c r="B42" s="22" t="s">
        <v>82</v>
      </c>
      <c r="C42" s="22" t="s">
        <v>83</v>
      </c>
      <c r="D42" s="22">
        <v>100</v>
      </c>
      <c r="E42" s="143">
        <v>64.8</v>
      </c>
      <c r="F42" s="147">
        <v>3</v>
      </c>
      <c r="G42" s="151"/>
      <c r="H42" s="143">
        <f>ROUND(E42/F42,2)</f>
        <v>21.6</v>
      </c>
    </row>
    <row r="43" spans="1:8" ht="13" x14ac:dyDescent="0.3">
      <c r="A43" s="22" t="s">
        <v>84</v>
      </c>
      <c r="B43" s="22" t="s">
        <v>85</v>
      </c>
      <c r="C43" s="22" t="s">
        <v>86</v>
      </c>
      <c r="D43" s="22">
        <v>75</v>
      </c>
      <c r="E43" s="143">
        <v>3963.77</v>
      </c>
      <c r="F43" s="147">
        <v>986</v>
      </c>
      <c r="G43" s="149">
        <v>490</v>
      </c>
      <c r="H43" s="143">
        <f>ROUND(E43/F43,2)</f>
        <v>4.0199999999999996</v>
      </c>
    </row>
    <row r="44" spans="1:8" ht="13" x14ac:dyDescent="0.3">
      <c r="A44" s="22" t="s">
        <v>84</v>
      </c>
      <c r="B44" s="22" t="s">
        <v>85</v>
      </c>
      <c r="C44" s="22" t="s">
        <v>86</v>
      </c>
      <c r="D44" s="22">
        <v>100</v>
      </c>
      <c r="E44" s="143">
        <v>5.76</v>
      </c>
      <c r="F44" s="147">
        <v>1</v>
      </c>
      <c r="G44" s="151"/>
      <c r="H44" s="143">
        <f>ROUND(E44/F44,2)</f>
        <v>5.76</v>
      </c>
    </row>
    <row r="45" spans="1:8" ht="13" x14ac:dyDescent="0.3">
      <c r="A45" s="22" t="s">
        <v>87</v>
      </c>
      <c r="B45" s="22" t="s">
        <v>88</v>
      </c>
      <c r="C45" s="22" t="s">
        <v>89</v>
      </c>
      <c r="D45" s="22">
        <v>75</v>
      </c>
      <c r="E45" s="143">
        <v>480317.29</v>
      </c>
      <c r="F45" s="147">
        <v>51426</v>
      </c>
      <c r="G45" s="149">
        <v>26138</v>
      </c>
      <c r="H45" s="143">
        <f>ROUND(E45/F45,2)</f>
        <v>9.34</v>
      </c>
    </row>
    <row r="46" spans="1:8" ht="13" x14ac:dyDescent="0.3">
      <c r="A46" s="22" t="s">
        <v>87</v>
      </c>
      <c r="B46" s="22" t="s">
        <v>88</v>
      </c>
      <c r="C46" s="22" t="s">
        <v>89</v>
      </c>
      <c r="D46" s="22">
        <v>100</v>
      </c>
      <c r="E46" s="143">
        <v>8.94</v>
      </c>
      <c r="F46" s="147">
        <v>3</v>
      </c>
      <c r="G46" s="151"/>
      <c r="H46" s="143">
        <f>ROUND(E46/F46,2)</f>
        <v>2.98</v>
      </c>
    </row>
    <row r="47" spans="1:8" ht="13" x14ac:dyDescent="0.3">
      <c r="A47" s="22" t="s">
        <v>90</v>
      </c>
      <c r="B47" s="22" t="s">
        <v>91</v>
      </c>
      <c r="C47" s="22" t="s">
        <v>92</v>
      </c>
      <c r="D47" s="22">
        <v>75</v>
      </c>
      <c r="E47" s="143">
        <v>8961027.8599999994</v>
      </c>
      <c r="F47" s="147">
        <v>293002</v>
      </c>
      <c r="G47" s="149">
        <v>87849</v>
      </c>
      <c r="H47" s="143">
        <f>ROUND(E47/F47,2)</f>
        <v>30.58</v>
      </c>
    </row>
    <row r="48" spans="1:8" ht="13" x14ac:dyDescent="0.3">
      <c r="A48" s="22" t="s">
        <v>90</v>
      </c>
      <c r="B48" s="22" t="s">
        <v>91</v>
      </c>
      <c r="C48" s="22" t="s">
        <v>92</v>
      </c>
      <c r="D48" s="22">
        <v>100</v>
      </c>
      <c r="E48" s="143">
        <v>1387.99</v>
      </c>
      <c r="F48" s="147">
        <v>109</v>
      </c>
      <c r="G48" s="151"/>
      <c r="H48" s="143">
        <f>ROUND(E48/F48,2)</f>
        <v>12.73</v>
      </c>
    </row>
    <row r="49" spans="1:8" ht="13" x14ac:dyDescent="0.3">
      <c r="A49" s="22" t="s">
        <v>93</v>
      </c>
      <c r="B49" s="22" t="s">
        <v>94</v>
      </c>
      <c r="C49" s="22" t="s">
        <v>95</v>
      </c>
      <c r="D49" s="22">
        <v>75</v>
      </c>
      <c r="E49" s="143">
        <v>841.09</v>
      </c>
      <c r="F49" s="147">
        <v>142</v>
      </c>
      <c r="G49" s="149">
        <v>71</v>
      </c>
      <c r="H49" s="143">
        <f>ROUND(E49/F49,2)</f>
        <v>5.92</v>
      </c>
    </row>
    <row r="50" spans="1:8" ht="13" x14ac:dyDescent="0.3">
      <c r="A50" s="22" t="s">
        <v>93</v>
      </c>
      <c r="B50" s="22" t="s">
        <v>94</v>
      </c>
      <c r="C50" s="22" t="s">
        <v>95</v>
      </c>
      <c r="D50" s="22">
        <v>100</v>
      </c>
      <c r="E50" s="143">
        <v>11.97</v>
      </c>
      <c r="F50" s="147">
        <v>1</v>
      </c>
      <c r="G50" s="151"/>
      <c r="H50" s="143">
        <f>ROUND(E50/F50,2)</f>
        <v>11.97</v>
      </c>
    </row>
    <row r="51" spans="1:8" ht="13" x14ac:dyDescent="0.3">
      <c r="A51" s="22" t="s">
        <v>96</v>
      </c>
      <c r="B51" s="22" t="s">
        <v>97</v>
      </c>
      <c r="C51" s="22" t="s">
        <v>98</v>
      </c>
      <c r="D51" s="22">
        <v>75</v>
      </c>
      <c r="E51" s="143">
        <v>247073.2</v>
      </c>
      <c r="F51" s="147">
        <v>12220</v>
      </c>
      <c r="G51" s="149">
        <v>5794</v>
      </c>
      <c r="H51" s="143">
        <f>ROUND(E51/F51,2)</f>
        <v>20.22</v>
      </c>
    </row>
    <row r="52" spans="1:8" ht="13" x14ac:dyDescent="0.3">
      <c r="A52" s="22" t="s">
        <v>96</v>
      </c>
      <c r="B52" s="22" t="s">
        <v>97</v>
      </c>
      <c r="C52" s="22" t="s">
        <v>98</v>
      </c>
      <c r="D52" s="22">
        <v>100</v>
      </c>
      <c r="E52" s="143">
        <v>470.95</v>
      </c>
      <c r="F52" s="147">
        <v>24</v>
      </c>
      <c r="G52" s="151"/>
      <c r="H52" s="143">
        <f>ROUND(E52/F52,2)</f>
        <v>19.62</v>
      </c>
    </row>
    <row r="53" spans="1:8" ht="13" x14ac:dyDescent="0.3">
      <c r="A53" s="22" t="s">
        <v>99</v>
      </c>
      <c r="B53" s="22" t="s">
        <v>100</v>
      </c>
      <c r="C53" s="22" t="s">
        <v>101</v>
      </c>
      <c r="D53" s="22">
        <v>75</v>
      </c>
      <c r="E53" s="143">
        <v>6090155.4900000002</v>
      </c>
      <c r="F53" s="147">
        <v>161464</v>
      </c>
      <c r="G53" s="147">
        <v>55430</v>
      </c>
      <c r="H53" s="143">
        <f>ROUND(E53/F53,2)</f>
        <v>37.72</v>
      </c>
    </row>
    <row r="54" spans="1:8" ht="13" x14ac:dyDescent="0.3">
      <c r="A54" s="22" t="s">
        <v>102</v>
      </c>
      <c r="B54" s="22" t="s">
        <v>103</v>
      </c>
      <c r="C54" s="22" t="s">
        <v>104</v>
      </c>
      <c r="D54" s="22">
        <v>75</v>
      </c>
      <c r="E54" s="143">
        <v>2622958.08</v>
      </c>
      <c r="F54" s="147">
        <v>119176</v>
      </c>
      <c r="G54" s="149">
        <v>46305</v>
      </c>
      <c r="H54" s="143">
        <f>ROUND(E54/F54,2)</f>
        <v>22.01</v>
      </c>
    </row>
    <row r="55" spans="1:8" ht="13" x14ac:dyDescent="0.3">
      <c r="A55" s="22" t="s">
        <v>102</v>
      </c>
      <c r="B55" s="22" t="s">
        <v>103</v>
      </c>
      <c r="C55" s="22" t="s">
        <v>104</v>
      </c>
      <c r="D55" s="22">
        <v>100</v>
      </c>
      <c r="E55" s="143">
        <v>905.07</v>
      </c>
      <c r="F55" s="147">
        <v>84</v>
      </c>
      <c r="G55" s="151"/>
      <c r="H55" s="143">
        <f>ROUND(E55/F55,2)</f>
        <v>10.77</v>
      </c>
    </row>
    <row r="56" spans="1:8" ht="13" x14ac:dyDescent="0.3">
      <c r="A56" s="22" t="s">
        <v>105</v>
      </c>
      <c r="B56" s="22" t="s">
        <v>106</v>
      </c>
      <c r="C56" s="22" t="s">
        <v>107</v>
      </c>
      <c r="D56" s="22">
        <v>50</v>
      </c>
      <c r="E56" s="143">
        <v>830060.85</v>
      </c>
      <c r="F56" s="147">
        <v>40597</v>
      </c>
      <c r="G56" s="149">
        <v>23730</v>
      </c>
      <c r="H56" s="143">
        <f>ROUND(E56/F56,2)</f>
        <v>20.45</v>
      </c>
    </row>
    <row r="57" spans="1:8" ht="13" x14ac:dyDescent="0.3">
      <c r="A57" s="22" t="s">
        <v>105</v>
      </c>
      <c r="B57" s="22" t="s">
        <v>106</v>
      </c>
      <c r="C57" s="22" t="s">
        <v>107</v>
      </c>
      <c r="D57" s="22">
        <v>75</v>
      </c>
      <c r="E57" s="143">
        <v>141837.69</v>
      </c>
      <c r="F57" s="147">
        <v>25048</v>
      </c>
      <c r="G57" s="150"/>
      <c r="H57" s="143">
        <f>ROUND(E57/F57,2)</f>
        <v>5.66</v>
      </c>
    </row>
    <row r="58" spans="1:8" ht="13" x14ac:dyDescent="0.3">
      <c r="A58" s="22" t="s">
        <v>105</v>
      </c>
      <c r="B58" s="22" t="s">
        <v>106</v>
      </c>
      <c r="C58" s="22" t="s">
        <v>107</v>
      </c>
      <c r="D58" s="22">
        <v>100</v>
      </c>
      <c r="E58" s="143">
        <v>5256.94</v>
      </c>
      <c r="F58" s="147">
        <v>121</v>
      </c>
      <c r="G58" s="151"/>
      <c r="H58" s="143">
        <f>ROUND(E58/F58,2)</f>
        <v>43.45</v>
      </c>
    </row>
    <row r="59" spans="1:8" ht="13" x14ac:dyDescent="0.3">
      <c r="A59" s="22" t="s">
        <v>108</v>
      </c>
      <c r="B59" s="22" t="s">
        <v>109</v>
      </c>
      <c r="C59" s="22" t="s">
        <v>110</v>
      </c>
      <c r="D59" s="22">
        <v>50</v>
      </c>
      <c r="E59" s="143">
        <v>3304.93</v>
      </c>
      <c r="F59" s="147">
        <v>168</v>
      </c>
      <c r="G59" s="147">
        <v>45</v>
      </c>
      <c r="H59" s="143">
        <f>ROUND(E59/F59,2)</f>
        <v>19.670000000000002</v>
      </c>
    </row>
    <row r="60" spans="1:8" ht="13" x14ac:dyDescent="0.3">
      <c r="A60" s="22" t="s">
        <v>111</v>
      </c>
      <c r="B60" s="22" t="s">
        <v>112</v>
      </c>
      <c r="C60" s="22" t="s">
        <v>113</v>
      </c>
      <c r="D60" s="22">
        <v>50</v>
      </c>
      <c r="E60" s="143">
        <v>7139.77</v>
      </c>
      <c r="F60" s="147">
        <v>320</v>
      </c>
      <c r="G60" s="149">
        <v>120</v>
      </c>
      <c r="H60" s="143">
        <f>ROUND(E60/F60,2)</f>
        <v>22.31</v>
      </c>
    </row>
    <row r="61" spans="1:8" ht="13" x14ac:dyDescent="0.3">
      <c r="A61" s="22" t="s">
        <v>111</v>
      </c>
      <c r="B61" s="22" t="s">
        <v>112</v>
      </c>
      <c r="C61" s="22" t="s">
        <v>113</v>
      </c>
      <c r="D61" s="22">
        <v>75</v>
      </c>
      <c r="E61" s="143">
        <v>400.49</v>
      </c>
      <c r="F61" s="147">
        <v>40</v>
      </c>
      <c r="G61" s="150"/>
      <c r="H61" s="143">
        <f>ROUND(E61/F61,2)</f>
        <v>10.01</v>
      </c>
    </row>
    <row r="62" spans="1:8" ht="13" x14ac:dyDescent="0.3">
      <c r="A62" s="22" t="s">
        <v>111</v>
      </c>
      <c r="B62" s="22" t="s">
        <v>112</v>
      </c>
      <c r="C62" s="22" t="s">
        <v>113</v>
      </c>
      <c r="D62" s="22">
        <v>100</v>
      </c>
      <c r="E62" s="143">
        <v>183.87</v>
      </c>
      <c r="F62" s="147">
        <v>3</v>
      </c>
      <c r="G62" s="151"/>
      <c r="H62" s="143">
        <f>ROUND(E62/F62,2)</f>
        <v>61.29</v>
      </c>
    </row>
    <row r="63" spans="1:8" ht="13" x14ac:dyDescent="0.3">
      <c r="A63" s="22" t="s">
        <v>114</v>
      </c>
      <c r="B63" s="22" t="s">
        <v>115</v>
      </c>
      <c r="C63" s="22" t="s">
        <v>116</v>
      </c>
      <c r="D63" s="22">
        <v>50</v>
      </c>
      <c r="E63" s="143">
        <v>121177.52</v>
      </c>
      <c r="F63" s="147">
        <v>5648</v>
      </c>
      <c r="G63" s="149">
        <v>5345</v>
      </c>
      <c r="H63" s="143">
        <f>ROUND(E63/F63,2)</f>
        <v>21.45</v>
      </c>
    </row>
    <row r="64" spans="1:8" ht="13" x14ac:dyDescent="0.3">
      <c r="A64" s="22" t="s">
        <v>114</v>
      </c>
      <c r="B64" s="22" t="s">
        <v>115</v>
      </c>
      <c r="C64" s="22" t="s">
        <v>116</v>
      </c>
      <c r="D64" s="22">
        <v>75</v>
      </c>
      <c r="E64" s="143">
        <v>44033.13</v>
      </c>
      <c r="F64" s="147">
        <v>8864</v>
      </c>
      <c r="G64" s="150"/>
      <c r="H64" s="143">
        <f>ROUND(E64/F64,2)</f>
        <v>4.97</v>
      </c>
    </row>
    <row r="65" spans="1:8" ht="13" x14ac:dyDescent="0.3">
      <c r="A65" s="22" t="s">
        <v>114</v>
      </c>
      <c r="B65" s="22" t="s">
        <v>115</v>
      </c>
      <c r="C65" s="22" t="s">
        <v>116</v>
      </c>
      <c r="D65" s="22">
        <v>100</v>
      </c>
      <c r="E65" s="143">
        <v>684.97</v>
      </c>
      <c r="F65" s="147">
        <v>14</v>
      </c>
      <c r="G65" s="151"/>
      <c r="H65" s="143">
        <f>ROUND(E65/F65,2)</f>
        <v>48.93</v>
      </c>
    </row>
    <row r="66" spans="1:8" ht="13" x14ac:dyDescent="0.3">
      <c r="A66" s="22" t="s">
        <v>117</v>
      </c>
      <c r="B66" s="22" t="s">
        <v>118</v>
      </c>
      <c r="C66" s="22" t="s">
        <v>119</v>
      </c>
      <c r="D66" s="22">
        <v>75</v>
      </c>
      <c r="E66" s="143">
        <v>70779.679999999993</v>
      </c>
      <c r="F66" s="147">
        <v>13109</v>
      </c>
      <c r="G66" s="147">
        <v>7230</v>
      </c>
      <c r="H66" s="143">
        <f>ROUND(E66/F66,2)</f>
        <v>5.4</v>
      </c>
    </row>
    <row r="67" spans="1:8" ht="13" x14ac:dyDescent="0.3">
      <c r="A67" s="22" t="s">
        <v>120</v>
      </c>
      <c r="B67" s="22" t="s">
        <v>121</v>
      </c>
      <c r="C67" s="22" t="s">
        <v>122</v>
      </c>
      <c r="D67" s="22">
        <v>75</v>
      </c>
      <c r="E67" s="143">
        <v>6424.65</v>
      </c>
      <c r="F67" s="147">
        <v>1266</v>
      </c>
      <c r="G67" s="147">
        <v>690</v>
      </c>
      <c r="H67" s="143">
        <f>ROUND(E67/F67,2)</f>
        <v>5.07</v>
      </c>
    </row>
    <row r="68" spans="1:8" ht="13" x14ac:dyDescent="0.3">
      <c r="A68" s="22" t="s">
        <v>123</v>
      </c>
      <c r="B68" s="22" t="s">
        <v>124</v>
      </c>
      <c r="C68" s="22" t="s">
        <v>125</v>
      </c>
      <c r="D68" s="22">
        <v>50</v>
      </c>
      <c r="E68" s="143">
        <v>698438.63</v>
      </c>
      <c r="F68" s="147">
        <v>34461</v>
      </c>
      <c r="G68" s="149">
        <v>10808</v>
      </c>
      <c r="H68" s="143">
        <f>ROUND(E68/F68,2)</f>
        <v>20.27</v>
      </c>
    </row>
    <row r="69" spans="1:8" ht="13" x14ac:dyDescent="0.3">
      <c r="A69" s="22" t="s">
        <v>123</v>
      </c>
      <c r="B69" s="22" t="s">
        <v>124</v>
      </c>
      <c r="C69" s="22" t="s">
        <v>125</v>
      </c>
      <c r="D69" s="22">
        <v>75</v>
      </c>
      <c r="E69" s="143">
        <v>18120.240000000002</v>
      </c>
      <c r="F69" s="147">
        <v>1553</v>
      </c>
      <c r="G69" s="150"/>
      <c r="H69" s="143">
        <f>ROUND(E69/F69,2)</f>
        <v>11.67</v>
      </c>
    </row>
    <row r="70" spans="1:8" ht="13" x14ac:dyDescent="0.3">
      <c r="A70" s="22" t="s">
        <v>123</v>
      </c>
      <c r="B70" s="22" t="s">
        <v>124</v>
      </c>
      <c r="C70" s="22" t="s">
        <v>125</v>
      </c>
      <c r="D70" s="22">
        <v>100</v>
      </c>
      <c r="E70" s="143">
        <v>4312.97</v>
      </c>
      <c r="F70" s="147">
        <v>97</v>
      </c>
      <c r="G70" s="151"/>
      <c r="H70" s="143">
        <f>ROUND(E70/F70,2)</f>
        <v>44.46</v>
      </c>
    </row>
    <row r="71" spans="1:8" ht="13" x14ac:dyDescent="0.3">
      <c r="A71" s="22" t="s">
        <v>126</v>
      </c>
      <c r="B71" s="22" t="s">
        <v>127</v>
      </c>
      <c r="C71" s="22" t="s">
        <v>128</v>
      </c>
      <c r="D71" s="22">
        <v>75</v>
      </c>
      <c r="E71" s="143">
        <v>2079.5</v>
      </c>
      <c r="F71" s="147">
        <v>216</v>
      </c>
      <c r="G71" s="149">
        <v>85</v>
      </c>
      <c r="H71" s="143">
        <f>ROUND(E71/F71,2)</f>
        <v>9.6300000000000008</v>
      </c>
    </row>
    <row r="72" spans="1:8" ht="13" x14ac:dyDescent="0.3">
      <c r="A72" s="22" t="s">
        <v>126</v>
      </c>
      <c r="B72" s="22" t="s">
        <v>127</v>
      </c>
      <c r="C72" s="22" t="s">
        <v>128</v>
      </c>
      <c r="D72" s="22">
        <v>100</v>
      </c>
      <c r="E72" s="143">
        <v>75.13</v>
      </c>
      <c r="F72" s="147">
        <v>7</v>
      </c>
      <c r="G72" s="151"/>
      <c r="H72" s="143">
        <f>ROUND(E72/F72,2)</f>
        <v>10.73</v>
      </c>
    </row>
    <row r="73" spans="1:8" ht="13" x14ac:dyDescent="0.3">
      <c r="A73" s="22" t="s">
        <v>129</v>
      </c>
      <c r="B73" s="22" t="s">
        <v>130</v>
      </c>
      <c r="C73" s="22" t="s">
        <v>131</v>
      </c>
      <c r="D73" s="22">
        <v>100</v>
      </c>
      <c r="E73" s="143">
        <v>432081.5</v>
      </c>
      <c r="F73" s="147">
        <v>1020</v>
      </c>
      <c r="G73" s="147">
        <v>354</v>
      </c>
      <c r="H73" s="143">
        <f>ROUND(E73/F73,2)</f>
        <v>423.61</v>
      </c>
    </row>
    <row r="74" spans="1:8" ht="13" x14ac:dyDescent="0.3">
      <c r="A74" s="22" t="s">
        <v>132</v>
      </c>
      <c r="B74" s="22" t="s">
        <v>133</v>
      </c>
      <c r="C74" s="22" t="s">
        <v>131</v>
      </c>
      <c r="D74" s="22">
        <v>100</v>
      </c>
      <c r="E74" s="143">
        <v>432081.5</v>
      </c>
      <c r="F74" s="147">
        <v>1020</v>
      </c>
      <c r="G74" s="147">
        <v>354</v>
      </c>
      <c r="H74" s="143">
        <f>ROUND(E74/F74,2)</f>
        <v>423.61</v>
      </c>
    </row>
    <row r="75" spans="1:8" ht="39" x14ac:dyDescent="0.3">
      <c r="A75" s="19" t="s">
        <v>134</v>
      </c>
      <c r="B75" s="20" t="s">
        <v>135</v>
      </c>
      <c r="C75" s="20" t="s">
        <v>136</v>
      </c>
      <c r="D75" s="24" t="s">
        <v>137</v>
      </c>
      <c r="E75" s="144">
        <f>SUM(E76+E77)</f>
        <v>42933079.93</v>
      </c>
      <c r="F75" s="152">
        <f>SUM(F76+F77)</f>
        <v>61914</v>
      </c>
      <c r="G75" s="148">
        <v>19105</v>
      </c>
      <c r="H75" s="141">
        <f>ROUND(E75/F75,2)</f>
        <v>693.43</v>
      </c>
    </row>
    <row r="76" spans="1:8" ht="13" x14ac:dyDescent="0.3">
      <c r="A76" s="22" t="s">
        <v>134</v>
      </c>
      <c r="B76" s="22" t="s">
        <v>135</v>
      </c>
      <c r="C76" s="22" t="s">
        <v>136</v>
      </c>
      <c r="D76" s="22">
        <v>50</v>
      </c>
      <c r="E76" s="143">
        <v>104752.14</v>
      </c>
      <c r="F76" s="147">
        <v>6036</v>
      </c>
      <c r="G76" s="149">
        <v>19105</v>
      </c>
      <c r="H76" s="143">
        <f>ROUND(E76/F76,2)</f>
        <v>17.350000000000001</v>
      </c>
    </row>
    <row r="77" spans="1:8" ht="13" x14ac:dyDescent="0.3">
      <c r="A77" s="22" t="s">
        <v>134</v>
      </c>
      <c r="B77" s="22" t="s">
        <v>135</v>
      </c>
      <c r="C77" s="22" t="s">
        <v>136</v>
      </c>
      <c r="D77" s="22">
        <v>100</v>
      </c>
      <c r="E77" s="143">
        <v>42828327.789999999</v>
      </c>
      <c r="F77" s="147">
        <v>55878</v>
      </c>
      <c r="G77" s="151"/>
      <c r="H77" s="143">
        <f>ROUND(E77/F77,2)</f>
        <v>766.46</v>
      </c>
    </row>
    <row r="78" spans="1:8" ht="13" x14ac:dyDescent="0.3">
      <c r="A78" s="22" t="s">
        <v>138</v>
      </c>
      <c r="B78" s="22" t="s">
        <v>139</v>
      </c>
      <c r="C78" s="22" t="s">
        <v>140</v>
      </c>
      <c r="D78" s="22">
        <v>50</v>
      </c>
      <c r="E78" s="143">
        <v>520.79</v>
      </c>
      <c r="F78" s="147">
        <v>50</v>
      </c>
      <c r="G78" s="149">
        <v>299</v>
      </c>
      <c r="H78" s="143">
        <f>ROUND(E78/F78,2)</f>
        <v>10.42</v>
      </c>
    </row>
    <row r="79" spans="1:8" ht="13" x14ac:dyDescent="0.3">
      <c r="A79" s="22" t="s">
        <v>138</v>
      </c>
      <c r="B79" s="22" t="s">
        <v>139</v>
      </c>
      <c r="C79" s="22" t="s">
        <v>140</v>
      </c>
      <c r="D79" s="22">
        <v>100</v>
      </c>
      <c r="E79" s="143">
        <v>644034.84</v>
      </c>
      <c r="F79" s="147">
        <v>1547</v>
      </c>
      <c r="G79" s="151"/>
      <c r="H79" s="143">
        <f>ROUND(E79/F79,2)</f>
        <v>416.31</v>
      </c>
    </row>
    <row r="80" spans="1:8" ht="13" x14ac:dyDescent="0.3">
      <c r="A80" s="22" t="s">
        <v>141</v>
      </c>
      <c r="B80" s="22" t="s">
        <v>142</v>
      </c>
      <c r="C80" s="22" t="s">
        <v>143</v>
      </c>
      <c r="D80" s="22">
        <v>50</v>
      </c>
      <c r="E80" s="143">
        <v>38.46</v>
      </c>
      <c r="F80" s="147">
        <v>2</v>
      </c>
      <c r="G80" s="149">
        <v>16</v>
      </c>
      <c r="H80" s="143">
        <f>ROUND(E80/F80,2)</f>
        <v>19.23</v>
      </c>
    </row>
    <row r="81" spans="1:8" ht="13" x14ac:dyDescent="0.3">
      <c r="A81" s="22" t="s">
        <v>141</v>
      </c>
      <c r="B81" s="22" t="s">
        <v>142</v>
      </c>
      <c r="C81" s="22" t="s">
        <v>143</v>
      </c>
      <c r="D81" s="22">
        <v>100</v>
      </c>
      <c r="E81" s="143">
        <v>4402.24</v>
      </c>
      <c r="F81" s="147">
        <v>35</v>
      </c>
      <c r="G81" s="151"/>
      <c r="H81" s="143">
        <f>ROUND(E81/F81,2)</f>
        <v>125.78</v>
      </c>
    </row>
    <row r="82" spans="1:8" ht="13" x14ac:dyDescent="0.3">
      <c r="A82" s="22" t="s">
        <v>144</v>
      </c>
      <c r="B82" s="22" t="s">
        <v>145</v>
      </c>
      <c r="C82" s="22" t="s">
        <v>146</v>
      </c>
      <c r="D82" s="22">
        <v>50</v>
      </c>
      <c r="E82" s="143">
        <v>110.2</v>
      </c>
      <c r="F82" s="147">
        <v>10</v>
      </c>
      <c r="G82" s="149">
        <v>32</v>
      </c>
      <c r="H82" s="143">
        <f>ROUND(E82/F82,2)</f>
        <v>11.02</v>
      </c>
    </row>
    <row r="83" spans="1:8" ht="13" x14ac:dyDescent="0.3">
      <c r="A83" s="22" t="s">
        <v>144</v>
      </c>
      <c r="B83" s="22" t="s">
        <v>145</v>
      </c>
      <c r="C83" s="22" t="s">
        <v>146</v>
      </c>
      <c r="D83" s="22">
        <v>100</v>
      </c>
      <c r="E83" s="143">
        <v>13393.32</v>
      </c>
      <c r="F83" s="147">
        <v>148</v>
      </c>
      <c r="G83" s="151"/>
      <c r="H83" s="143">
        <f>ROUND(E83/F83,2)</f>
        <v>90.5</v>
      </c>
    </row>
    <row r="84" spans="1:8" ht="13" x14ac:dyDescent="0.3">
      <c r="A84" s="22" t="s">
        <v>147</v>
      </c>
      <c r="B84" s="22" t="s">
        <v>148</v>
      </c>
      <c r="C84" s="22" t="s">
        <v>149</v>
      </c>
      <c r="D84" s="22">
        <v>50</v>
      </c>
      <c r="E84" s="143">
        <v>32.130000000000003</v>
      </c>
      <c r="F84" s="147">
        <v>2</v>
      </c>
      <c r="G84" s="149">
        <v>47</v>
      </c>
      <c r="H84" s="143">
        <f>ROUND(E84/F84,2)</f>
        <v>16.07</v>
      </c>
    </row>
    <row r="85" spans="1:8" ht="13" x14ac:dyDescent="0.3">
      <c r="A85" s="22" t="s">
        <v>147</v>
      </c>
      <c r="B85" s="22" t="s">
        <v>148</v>
      </c>
      <c r="C85" s="22" t="s">
        <v>149</v>
      </c>
      <c r="D85" s="22">
        <v>100</v>
      </c>
      <c r="E85" s="143">
        <v>68800.28</v>
      </c>
      <c r="F85" s="147">
        <v>205</v>
      </c>
      <c r="G85" s="151"/>
      <c r="H85" s="143">
        <f>ROUND(E85/F85,2)</f>
        <v>335.61</v>
      </c>
    </row>
    <row r="86" spans="1:8" ht="13" x14ac:dyDescent="0.3">
      <c r="A86" s="22" t="s">
        <v>150</v>
      </c>
      <c r="B86" s="22" t="s">
        <v>151</v>
      </c>
      <c r="C86" s="22" t="s">
        <v>152</v>
      </c>
      <c r="D86" s="22">
        <v>100</v>
      </c>
      <c r="E86" s="143">
        <v>15.48</v>
      </c>
      <c r="F86" s="147">
        <v>1</v>
      </c>
      <c r="G86" s="147">
        <v>1</v>
      </c>
      <c r="H86" s="143">
        <f>ROUND(E86/F86,2)</f>
        <v>15.48</v>
      </c>
    </row>
    <row r="87" spans="1:8" ht="13" x14ac:dyDescent="0.3">
      <c r="A87" s="22" t="s">
        <v>153</v>
      </c>
      <c r="B87" s="22" t="s">
        <v>154</v>
      </c>
      <c r="C87" s="22" t="s">
        <v>155</v>
      </c>
      <c r="D87" s="22">
        <v>50</v>
      </c>
      <c r="E87" s="143">
        <v>114.76</v>
      </c>
      <c r="F87" s="147">
        <v>18</v>
      </c>
      <c r="G87" s="149">
        <v>35</v>
      </c>
      <c r="H87" s="143">
        <f>ROUND(E87/F87,2)</f>
        <v>6.38</v>
      </c>
    </row>
    <row r="88" spans="1:8" ht="13" x14ac:dyDescent="0.3">
      <c r="A88" s="22" t="s">
        <v>153</v>
      </c>
      <c r="B88" s="22" t="s">
        <v>154</v>
      </c>
      <c r="C88" s="22" t="s">
        <v>155</v>
      </c>
      <c r="D88" s="22">
        <v>100</v>
      </c>
      <c r="E88" s="143">
        <v>124892.21</v>
      </c>
      <c r="F88" s="147">
        <v>191</v>
      </c>
      <c r="G88" s="151"/>
      <c r="H88" s="143">
        <f>ROUND(E88/F88,2)</f>
        <v>653.89</v>
      </c>
    </row>
    <row r="89" spans="1:8" ht="13" x14ac:dyDescent="0.3">
      <c r="A89" s="22" t="s">
        <v>156</v>
      </c>
      <c r="B89" s="22" t="s">
        <v>157</v>
      </c>
      <c r="C89" s="22" t="s">
        <v>158</v>
      </c>
      <c r="D89" s="22">
        <v>50</v>
      </c>
      <c r="E89" s="143">
        <v>87.28</v>
      </c>
      <c r="F89" s="147">
        <v>5</v>
      </c>
      <c r="G89" s="149">
        <v>17</v>
      </c>
      <c r="H89" s="143">
        <f>ROUND(E89/F89,2)</f>
        <v>17.46</v>
      </c>
    </row>
    <row r="90" spans="1:8" ht="13" x14ac:dyDescent="0.3">
      <c r="A90" s="22" t="s">
        <v>156</v>
      </c>
      <c r="B90" s="22" t="s">
        <v>157</v>
      </c>
      <c r="C90" s="22" t="s">
        <v>158</v>
      </c>
      <c r="D90" s="22">
        <v>100</v>
      </c>
      <c r="E90" s="143">
        <v>2819.5</v>
      </c>
      <c r="F90" s="147">
        <v>98</v>
      </c>
      <c r="G90" s="151"/>
      <c r="H90" s="143">
        <f>ROUND(E90/F90,2)</f>
        <v>28.77</v>
      </c>
    </row>
    <row r="91" spans="1:8" ht="13" x14ac:dyDescent="0.3">
      <c r="A91" s="22" t="s">
        <v>159</v>
      </c>
      <c r="B91" s="22" t="s">
        <v>160</v>
      </c>
      <c r="C91" s="22" t="s">
        <v>161</v>
      </c>
      <c r="D91" s="22">
        <v>50</v>
      </c>
      <c r="E91" s="143">
        <v>22.92</v>
      </c>
      <c r="F91" s="147">
        <v>1</v>
      </c>
      <c r="G91" s="149">
        <v>16</v>
      </c>
      <c r="H91" s="143">
        <f>ROUND(E91/F91,2)</f>
        <v>22.92</v>
      </c>
    </row>
    <row r="92" spans="1:8" ht="13" x14ac:dyDescent="0.3">
      <c r="A92" s="22" t="s">
        <v>159</v>
      </c>
      <c r="B92" s="22" t="s">
        <v>160</v>
      </c>
      <c r="C92" s="22" t="s">
        <v>161</v>
      </c>
      <c r="D92" s="22">
        <v>100</v>
      </c>
      <c r="E92" s="143">
        <v>34299.919999999998</v>
      </c>
      <c r="F92" s="147">
        <v>73</v>
      </c>
      <c r="G92" s="151"/>
      <c r="H92" s="143">
        <f>ROUND(E92/F92,2)</f>
        <v>469.86</v>
      </c>
    </row>
    <row r="93" spans="1:8" ht="13" x14ac:dyDescent="0.3">
      <c r="A93" s="22" t="s">
        <v>162</v>
      </c>
      <c r="B93" s="22" t="s">
        <v>163</v>
      </c>
      <c r="C93" s="22" t="s">
        <v>164</v>
      </c>
      <c r="D93" s="22">
        <v>50</v>
      </c>
      <c r="E93" s="143">
        <v>27.74</v>
      </c>
      <c r="F93" s="147">
        <v>3</v>
      </c>
      <c r="G93" s="149">
        <v>15</v>
      </c>
      <c r="H93" s="143">
        <f>ROUND(E93/F93,2)</f>
        <v>9.25</v>
      </c>
    </row>
    <row r="94" spans="1:8" ht="13" x14ac:dyDescent="0.3">
      <c r="A94" s="22" t="s">
        <v>162</v>
      </c>
      <c r="B94" s="22" t="s">
        <v>163</v>
      </c>
      <c r="C94" s="22" t="s">
        <v>164</v>
      </c>
      <c r="D94" s="22">
        <v>100</v>
      </c>
      <c r="E94" s="143">
        <v>1231.17</v>
      </c>
      <c r="F94" s="147">
        <v>33</v>
      </c>
      <c r="G94" s="151"/>
      <c r="H94" s="143">
        <f>ROUND(E94/F94,2)</f>
        <v>37.31</v>
      </c>
    </row>
    <row r="95" spans="1:8" ht="13" x14ac:dyDescent="0.3">
      <c r="A95" s="22" t="s">
        <v>165</v>
      </c>
      <c r="B95" s="22" t="s">
        <v>166</v>
      </c>
      <c r="C95" s="22" t="s">
        <v>167</v>
      </c>
      <c r="D95" s="22">
        <v>50</v>
      </c>
      <c r="E95" s="143">
        <v>4.26</v>
      </c>
      <c r="F95" s="147">
        <v>1</v>
      </c>
      <c r="G95" s="149">
        <v>10</v>
      </c>
      <c r="H95" s="143">
        <f>ROUND(E95/F95,2)</f>
        <v>4.26</v>
      </c>
    </row>
    <row r="96" spans="1:8" ht="13" x14ac:dyDescent="0.3">
      <c r="A96" s="22" t="s">
        <v>165</v>
      </c>
      <c r="B96" s="22" t="s">
        <v>166</v>
      </c>
      <c r="C96" s="22" t="s">
        <v>167</v>
      </c>
      <c r="D96" s="22">
        <v>100</v>
      </c>
      <c r="E96" s="143">
        <v>2631.26</v>
      </c>
      <c r="F96" s="147">
        <v>65</v>
      </c>
      <c r="G96" s="151"/>
      <c r="H96" s="143">
        <f>ROUND(E96/F96,2)</f>
        <v>40.479999999999997</v>
      </c>
    </row>
    <row r="97" spans="1:8" ht="13" x14ac:dyDescent="0.3">
      <c r="A97" s="22" t="s">
        <v>168</v>
      </c>
      <c r="B97" s="22" t="s">
        <v>169</v>
      </c>
      <c r="C97" s="22" t="s">
        <v>170</v>
      </c>
      <c r="D97" s="22">
        <v>50</v>
      </c>
      <c r="E97" s="143">
        <v>33</v>
      </c>
      <c r="F97" s="147">
        <v>5</v>
      </c>
      <c r="G97" s="149">
        <v>60</v>
      </c>
      <c r="H97" s="143">
        <f>ROUND(E97/F97,2)</f>
        <v>6.6</v>
      </c>
    </row>
    <row r="98" spans="1:8" ht="13" x14ac:dyDescent="0.3">
      <c r="A98" s="22" t="s">
        <v>168</v>
      </c>
      <c r="B98" s="22" t="s">
        <v>169</v>
      </c>
      <c r="C98" s="22" t="s">
        <v>170</v>
      </c>
      <c r="D98" s="22">
        <v>100</v>
      </c>
      <c r="E98" s="143">
        <v>89017.79</v>
      </c>
      <c r="F98" s="147">
        <v>281</v>
      </c>
      <c r="G98" s="151"/>
      <c r="H98" s="143">
        <f>ROUND(E98/F98,2)</f>
        <v>316.79000000000002</v>
      </c>
    </row>
    <row r="99" spans="1:8" ht="13" x14ac:dyDescent="0.3">
      <c r="A99" s="22" t="s">
        <v>171</v>
      </c>
      <c r="B99" s="22" t="s">
        <v>172</v>
      </c>
      <c r="C99" s="22" t="s">
        <v>173</v>
      </c>
      <c r="D99" s="22">
        <v>100</v>
      </c>
      <c r="E99" s="143">
        <v>123227.28</v>
      </c>
      <c r="F99" s="147">
        <v>125</v>
      </c>
      <c r="G99" s="147">
        <v>18</v>
      </c>
      <c r="H99" s="143">
        <f>ROUND(E99/F99,2)</f>
        <v>985.82</v>
      </c>
    </row>
    <row r="100" spans="1:8" ht="13" x14ac:dyDescent="0.3">
      <c r="A100" s="22" t="s">
        <v>174</v>
      </c>
      <c r="B100" s="22" t="s">
        <v>175</v>
      </c>
      <c r="C100" s="22" t="s">
        <v>176</v>
      </c>
      <c r="D100" s="22">
        <v>100</v>
      </c>
      <c r="E100" s="143">
        <v>3774.43</v>
      </c>
      <c r="F100" s="147">
        <v>37</v>
      </c>
      <c r="G100" s="147">
        <v>9</v>
      </c>
      <c r="H100" s="143">
        <f>ROUND(E100/F100,2)</f>
        <v>102.01</v>
      </c>
    </row>
    <row r="101" spans="1:8" ht="13" x14ac:dyDescent="0.3">
      <c r="A101" s="22" t="s">
        <v>177</v>
      </c>
      <c r="B101" s="22" t="s">
        <v>178</v>
      </c>
      <c r="C101" s="22" t="s">
        <v>179</v>
      </c>
      <c r="D101" s="22">
        <v>50</v>
      </c>
      <c r="E101" s="143">
        <v>50.04</v>
      </c>
      <c r="F101" s="147">
        <v>3</v>
      </c>
      <c r="G101" s="149">
        <v>52</v>
      </c>
      <c r="H101" s="143">
        <f>ROUND(E101/F101,2)</f>
        <v>16.68</v>
      </c>
    </row>
    <row r="102" spans="1:8" ht="13" x14ac:dyDescent="0.3">
      <c r="A102" s="22" t="s">
        <v>177</v>
      </c>
      <c r="B102" s="22" t="s">
        <v>178</v>
      </c>
      <c r="C102" s="22" t="s">
        <v>179</v>
      </c>
      <c r="D102" s="22">
        <v>100</v>
      </c>
      <c r="E102" s="143">
        <v>175529.96</v>
      </c>
      <c r="F102" s="147">
        <v>255</v>
      </c>
      <c r="G102" s="151"/>
      <c r="H102" s="143">
        <f>ROUND(E102/F102,2)</f>
        <v>688.35</v>
      </c>
    </row>
    <row r="103" spans="1:8" ht="13" x14ac:dyDescent="0.3">
      <c r="A103" s="22" t="s">
        <v>180</v>
      </c>
      <c r="B103" s="22" t="s">
        <v>181</v>
      </c>
      <c r="C103" s="22" t="s">
        <v>182</v>
      </c>
      <c r="D103" s="22">
        <v>50</v>
      </c>
      <c r="E103" s="143">
        <v>15159.7</v>
      </c>
      <c r="F103" s="147">
        <v>967</v>
      </c>
      <c r="G103" s="149">
        <v>2284</v>
      </c>
      <c r="H103" s="143">
        <f>ROUND(E103/F103,2)</f>
        <v>15.68</v>
      </c>
    </row>
    <row r="104" spans="1:8" ht="13" x14ac:dyDescent="0.3">
      <c r="A104" s="22" t="s">
        <v>180</v>
      </c>
      <c r="B104" s="22" t="s">
        <v>181</v>
      </c>
      <c r="C104" s="22" t="s">
        <v>182</v>
      </c>
      <c r="D104" s="22">
        <v>100</v>
      </c>
      <c r="E104" s="143">
        <v>2593817.2999999998</v>
      </c>
      <c r="F104" s="147">
        <v>7741</v>
      </c>
      <c r="G104" s="151"/>
      <c r="H104" s="143">
        <f>ROUND(E104/F104,2)</f>
        <v>335.08</v>
      </c>
    </row>
    <row r="105" spans="1:8" ht="13" x14ac:dyDescent="0.3">
      <c r="A105" s="22" t="s">
        <v>183</v>
      </c>
      <c r="B105" s="22" t="s">
        <v>184</v>
      </c>
      <c r="C105" s="22" t="s">
        <v>185</v>
      </c>
      <c r="D105" s="22">
        <v>50</v>
      </c>
      <c r="E105" s="143">
        <v>265.10000000000002</v>
      </c>
      <c r="F105" s="147">
        <v>23</v>
      </c>
      <c r="G105" s="149">
        <v>80</v>
      </c>
      <c r="H105" s="143">
        <f>ROUND(E105/F105,2)</f>
        <v>11.53</v>
      </c>
    </row>
    <row r="106" spans="1:8" ht="13" x14ac:dyDescent="0.3">
      <c r="A106" s="22" t="s">
        <v>183</v>
      </c>
      <c r="B106" s="22" t="s">
        <v>184</v>
      </c>
      <c r="C106" s="22" t="s">
        <v>185</v>
      </c>
      <c r="D106" s="22">
        <v>100</v>
      </c>
      <c r="E106" s="143">
        <v>13208.71</v>
      </c>
      <c r="F106" s="147">
        <v>319</v>
      </c>
      <c r="G106" s="151"/>
      <c r="H106" s="143">
        <f>ROUND(E106/F106,2)</f>
        <v>41.41</v>
      </c>
    </row>
    <row r="107" spans="1:8" ht="13" x14ac:dyDescent="0.3">
      <c r="A107" s="22" t="s">
        <v>186</v>
      </c>
      <c r="B107" s="22" t="s">
        <v>187</v>
      </c>
      <c r="C107" s="22" t="s">
        <v>188</v>
      </c>
      <c r="D107" s="22">
        <v>50</v>
      </c>
      <c r="E107" s="143">
        <v>2359.29</v>
      </c>
      <c r="F107" s="147">
        <v>137</v>
      </c>
      <c r="G107" s="149">
        <v>348</v>
      </c>
      <c r="H107" s="143">
        <f>ROUND(E107/F107,2)</f>
        <v>17.22</v>
      </c>
    </row>
    <row r="108" spans="1:8" ht="13" x14ac:dyDescent="0.3">
      <c r="A108" s="22" t="s">
        <v>186</v>
      </c>
      <c r="B108" s="22" t="s">
        <v>187</v>
      </c>
      <c r="C108" s="22" t="s">
        <v>188</v>
      </c>
      <c r="D108" s="22">
        <v>100</v>
      </c>
      <c r="E108" s="143">
        <v>127372.61</v>
      </c>
      <c r="F108" s="147">
        <v>1179</v>
      </c>
      <c r="G108" s="151"/>
      <c r="H108" s="143">
        <f>ROUND(E108/F108,2)</f>
        <v>108.03</v>
      </c>
    </row>
    <row r="109" spans="1:8" ht="13" x14ac:dyDescent="0.3">
      <c r="A109" s="22" t="s">
        <v>189</v>
      </c>
      <c r="B109" s="22" t="s">
        <v>190</v>
      </c>
      <c r="C109" s="22" t="s">
        <v>191</v>
      </c>
      <c r="D109" s="22">
        <v>50</v>
      </c>
      <c r="E109" s="143">
        <v>60.35</v>
      </c>
      <c r="F109" s="147">
        <v>6</v>
      </c>
      <c r="G109" s="149">
        <v>54</v>
      </c>
      <c r="H109" s="143">
        <f>ROUND(E109/F109,2)</f>
        <v>10.06</v>
      </c>
    </row>
    <row r="110" spans="1:8" ht="13" x14ac:dyDescent="0.3">
      <c r="A110" s="22" t="s">
        <v>189</v>
      </c>
      <c r="B110" s="22" t="s">
        <v>190</v>
      </c>
      <c r="C110" s="22" t="s">
        <v>191</v>
      </c>
      <c r="D110" s="22">
        <v>100</v>
      </c>
      <c r="E110" s="143">
        <v>141571.63</v>
      </c>
      <c r="F110" s="147">
        <v>162</v>
      </c>
      <c r="G110" s="151"/>
      <c r="H110" s="143">
        <f>ROUND(E110/F110,2)</f>
        <v>873.9</v>
      </c>
    </row>
    <row r="111" spans="1:8" ht="13" x14ac:dyDescent="0.3">
      <c r="A111" s="22" t="s">
        <v>192</v>
      </c>
      <c r="B111" s="22" t="s">
        <v>193</v>
      </c>
      <c r="C111" s="22" t="s">
        <v>194</v>
      </c>
      <c r="D111" s="22">
        <v>50</v>
      </c>
      <c r="E111" s="143">
        <v>4423.6000000000004</v>
      </c>
      <c r="F111" s="147">
        <v>269</v>
      </c>
      <c r="G111" s="149">
        <v>690</v>
      </c>
      <c r="H111" s="143">
        <f>ROUND(E111/F111,2)</f>
        <v>16.440000000000001</v>
      </c>
    </row>
    <row r="112" spans="1:8" ht="13" x14ac:dyDescent="0.3">
      <c r="A112" s="22" t="s">
        <v>192</v>
      </c>
      <c r="B112" s="22" t="s">
        <v>193</v>
      </c>
      <c r="C112" s="22" t="s">
        <v>194</v>
      </c>
      <c r="D112" s="22">
        <v>100</v>
      </c>
      <c r="E112" s="143">
        <v>884373.46</v>
      </c>
      <c r="F112" s="147">
        <v>2152</v>
      </c>
      <c r="G112" s="151"/>
      <c r="H112" s="143">
        <f>ROUND(E112/F112,2)</f>
        <v>410.95</v>
      </c>
    </row>
    <row r="113" spans="1:8" ht="13" x14ac:dyDescent="0.3">
      <c r="A113" s="22" t="s">
        <v>195</v>
      </c>
      <c r="B113" s="22" t="s">
        <v>196</v>
      </c>
      <c r="C113" s="22" t="s">
        <v>197</v>
      </c>
      <c r="D113" s="22">
        <v>50</v>
      </c>
      <c r="E113" s="143">
        <v>596.01</v>
      </c>
      <c r="F113" s="147">
        <v>44</v>
      </c>
      <c r="G113" s="149">
        <v>156</v>
      </c>
      <c r="H113" s="143">
        <f>ROUND(E113/F113,2)</f>
        <v>13.55</v>
      </c>
    </row>
    <row r="114" spans="1:8" ht="13" x14ac:dyDescent="0.3">
      <c r="A114" s="22" t="s">
        <v>195</v>
      </c>
      <c r="B114" s="22" t="s">
        <v>196</v>
      </c>
      <c r="C114" s="22" t="s">
        <v>197</v>
      </c>
      <c r="D114" s="22">
        <v>100</v>
      </c>
      <c r="E114" s="143">
        <v>171064.77</v>
      </c>
      <c r="F114" s="147">
        <v>435</v>
      </c>
      <c r="G114" s="151"/>
      <c r="H114" s="143">
        <f>ROUND(E114/F114,2)</f>
        <v>393.25</v>
      </c>
    </row>
    <row r="115" spans="1:8" ht="13" x14ac:dyDescent="0.3">
      <c r="A115" s="22" t="s">
        <v>198</v>
      </c>
      <c r="B115" s="22" t="s">
        <v>199</v>
      </c>
      <c r="C115" s="22" t="s">
        <v>200</v>
      </c>
      <c r="D115" s="22">
        <v>50</v>
      </c>
      <c r="E115" s="143">
        <v>5348.63</v>
      </c>
      <c r="F115" s="147">
        <v>342</v>
      </c>
      <c r="G115" s="149">
        <v>523</v>
      </c>
      <c r="H115" s="143">
        <f>ROUND(E115/F115,2)</f>
        <v>15.64</v>
      </c>
    </row>
    <row r="116" spans="1:8" ht="13" x14ac:dyDescent="0.3">
      <c r="A116" s="22" t="s">
        <v>198</v>
      </c>
      <c r="B116" s="22" t="s">
        <v>199</v>
      </c>
      <c r="C116" s="22" t="s">
        <v>200</v>
      </c>
      <c r="D116" s="22">
        <v>100</v>
      </c>
      <c r="E116" s="143">
        <v>471472.65</v>
      </c>
      <c r="F116" s="147">
        <v>1445</v>
      </c>
      <c r="G116" s="151"/>
      <c r="H116" s="143">
        <f>ROUND(E116/F116,2)</f>
        <v>326.27999999999997</v>
      </c>
    </row>
    <row r="117" spans="1:8" ht="13" x14ac:dyDescent="0.3">
      <c r="A117" s="22" t="s">
        <v>201</v>
      </c>
      <c r="B117" s="22" t="s">
        <v>202</v>
      </c>
      <c r="C117" s="22" t="s">
        <v>203</v>
      </c>
      <c r="D117" s="22">
        <v>50</v>
      </c>
      <c r="E117" s="143">
        <v>266.88</v>
      </c>
      <c r="F117" s="147">
        <v>15</v>
      </c>
      <c r="G117" s="149">
        <v>43</v>
      </c>
      <c r="H117" s="143">
        <f>ROUND(E117/F117,2)</f>
        <v>17.79</v>
      </c>
    </row>
    <row r="118" spans="1:8" ht="13" x14ac:dyDescent="0.3">
      <c r="A118" s="22" t="s">
        <v>201</v>
      </c>
      <c r="B118" s="22" t="s">
        <v>202</v>
      </c>
      <c r="C118" s="22" t="s">
        <v>203</v>
      </c>
      <c r="D118" s="22">
        <v>100</v>
      </c>
      <c r="E118" s="143">
        <v>5442.64</v>
      </c>
      <c r="F118" s="147">
        <v>116</v>
      </c>
      <c r="G118" s="151"/>
      <c r="H118" s="143">
        <f>ROUND(E118/F118,2)</f>
        <v>46.92</v>
      </c>
    </row>
    <row r="119" spans="1:8" ht="13" x14ac:dyDescent="0.3">
      <c r="A119" s="22" t="s">
        <v>204</v>
      </c>
      <c r="B119" s="22" t="s">
        <v>205</v>
      </c>
      <c r="C119" s="22" t="s">
        <v>206</v>
      </c>
      <c r="D119" s="22">
        <v>50</v>
      </c>
      <c r="E119" s="143">
        <v>708.75</v>
      </c>
      <c r="F119" s="147">
        <v>46</v>
      </c>
      <c r="G119" s="149">
        <v>170</v>
      </c>
      <c r="H119" s="143">
        <f>ROUND(E119/F119,2)</f>
        <v>15.41</v>
      </c>
    </row>
    <row r="120" spans="1:8" ht="13" x14ac:dyDescent="0.3">
      <c r="A120" s="22" t="s">
        <v>204</v>
      </c>
      <c r="B120" s="22" t="s">
        <v>205</v>
      </c>
      <c r="C120" s="22" t="s">
        <v>206</v>
      </c>
      <c r="D120" s="22">
        <v>100</v>
      </c>
      <c r="E120" s="143">
        <v>549857.76</v>
      </c>
      <c r="F120" s="147">
        <v>560</v>
      </c>
      <c r="G120" s="151"/>
      <c r="H120" s="143">
        <f>ROUND(E120/F120,2)</f>
        <v>981.89</v>
      </c>
    </row>
    <row r="121" spans="1:8" ht="13" x14ac:dyDescent="0.3">
      <c r="A121" s="22" t="s">
        <v>207</v>
      </c>
      <c r="B121" s="22" t="s">
        <v>208</v>
      </c>
      <c r="C121" s="22" t="s">
        <v>209</v>
      </c>
      <c r="D121" s="22">
        <v>50</v>
      </c>
      <c r="E121" s="143">
        <v>54.02</v>
      </c>
      <c r="F121" s="147">
        <v>5</v>
      </c>
      <c r="G121" s="149">
        <v>16</v>
      </c>
      <c r="H121" s="143">
        <f>ROUND(E121/F121,2)</f>
        <v>10.8</v>
      </c>
    </row>
    <row r="122" spans="1:8" ht="13" x14ac:dyDescent="0.3">
      <c r="A122" s="22" t="s">
        <v>207</v>
      </c>
      <c r="B122" s="22" t="s">
        <v>208</v>
      </c>
      <c r="C122" s="22" t="s">
        <v>209</v>
      </c>
      <c r="D122" s="22">
        <v>100</v>
      </c>
      <c r="E122" s="143">
        <v>2671.84</v>
      </c>
      <c r="F122" s="147">
        <v>34</v>
      </c>
      <c r="G122" s="151"/>
      <c r="H122" s="143">
        <f>ROUND(E122/F122,2)</f>
        <v>78.58</v>
      </c>
    </row>
    <row r="123" spans="1:8" ht="13" x14ac:dyDescent="0.3">
      <c r="A123" s="22" t="s">
        <v>210</v>
      </c>
      <c r="B123" s="22" t="s">
        <v>211</v>
      </c>
      <c r="C123" s="22" t="s">
        <v>212</v>
      </c>
      <c r="D123" s="22">
        <v>50</v>
      </c>
      <c r="E123" s="143">
        <v>32.4</v>
      </c>
      <c r="F123" s="147">
        <v>3</v>
      </c>
      <c r="G123" s="149">
        <v>22</v>
      </c>
      <c r="H123" s="143">
        <f>ROUND(E123/F123,2)</f>
        <v>10.8</v>
      </c>
    </row>
    <row r="124" spans="1:8" ht="13" x14ac:dyDescent="0.3">
      <c r="A124" s="22" t="s">
        <v>210</v>
      </c>
      <c r="B124" s="22" t="s">
        <v>211</v>
      </c>
      <c r="C124" s="22" t="s">
        <v>212</v>
      </c>
      <c r="D124" s="22">
        <v>100</v>
      </c>
      <c r="E124" s="143">
        <v>2948.01</v>
      </c>
      <c r="F124" s="147">
        <v>60</v>
      </c>
      <c r="G124" s="151"/>
      <c r="H124" s="143">
        <f>ROUND(E124/F124,2)</f>
        <v>49.13</v>
      </c>
    </row>
    <row r="125" spans="1:8" ht="13" x14ac:dyDescent="0.3">
      <c r="A125" s="22" t="s">
        <v>213</v>
      </c>
      <c r="B125" s="22" t="s">
        <v>214</v>
      </c>
      <c r="C125" s="22" t="s">
        <v>215</v>
      </c>
      <c r="D125" s="22">
        <v>50</v>
      </c>
      <c r="E125" s="143">
        <v>1017.58</v>
      </c>
      <c r="F125" s="147">
        <v>76</v>
      </c>
      <c r="G125" s="149">
        <v>308</v>
      </c>
      <c r="H125" s="143">
        <f>ROUND(E125/F125,2)</f>
        <v>13.39</v>
      </c>
    </row>
    <row r="126" spans="1:8" ht="13" x14ac:dyDescent="0.3">
      <c r="A126" s="22" t="s">
        <v>213</v>
      </c>
      <c r="B126" s="22" t="s">
        <v>214</v>
      </c>
      <c r="C126" s="22" t="s">
        <v>215</v>
      </c>
      <c r="D126" s="22">
        <v>100</v>
      </c>
      <c r="E126" s="143">
        <v>223752.32000000001</v>
      </c>
      <c r="F126" s="147">
        <v>1274</v>
      </c>
      <c r="G126" s="151"/>
      <c r="H126" s="143">
        <f>ROUND(E126/F126,2)</f>
        <v>175.63</v>
      </c>
    </row>
    <row r="127" spans="1:8" ht="13" x14ac:dyDescent="0.3">
      <c r="A127" s="22" t="s">
        <v>216</v>
      </c>
      <c r="B127" s="22" t="s">
        <v>217</v>
      </c>
      <c r="C127" s="22" t="s">
        <v>218</v>
      </c>
      <c r="D127" s="22">
        <v>50</v>
      </c>
      <c r="E127" s="143">
        <v>27.09</v>
      </c>
      <c r="F127" s="147">
        <v>1</v>
      </c>
      <c r="G127" s="149">
        <v>4</v>
      </c>
      <c r="H127" s="143">
        <f>ROUND(E127/F127,2)</f>
        <v>27.09</v>
      </c>
    </row>
    <row r="128" spans="1:8" ht="13" x14ac:dyDescent="0.3">
      <c r="A128" s="22" t="s">
        <v>216</v>
      </c>
      <c r="B128" s="22" t="s">
        <v>217</v>
      </c>
      <c r="C128" s="22" t="s">
        <v>218</v>
      </c>
      <c r="D128" s="22">
        <v>100</v>
      </c>
      <c r="E128" s="143">
        <v>80.900000000000006</v>
      </c>
      <c r="F128" s="147">
        <v>5</v>
      </c>
      <c r="G128" s="151"/>
      <c r="H128" s="143">
        <f>ROUND(E128/F128,2)</f>
        <v>16.18</v>
      </c>
    </row>
    <row r="129" spans="1:8" ht="13" x14ac:dyDescent="0.3">
      <c r="A129" s="22" t="s">
        <v>219</v>
      </c>
      <c r="B129" s="22" t="s">
        <v>220</v>
      </c>
      <c r="C129" s="22" t="s">
        <v>221</v>
      </c>
      <c r="D129" s="22">
        <v>50</v>
      </c>
      <c r="E129" s="143">
        <v>3840.77</v>
      </c>
      <c r="F129" s="147">
        <v>257</v>
      </c>
      <c r="G129" s="149">
        <v>967</v>
      </c>
      <c r="H129" s="143">
        <f>ROUND(E129/F129,2)</f>
        <v>14.94</v>
      </c>
    </row>
    <row r="130" spans="1:8" ht="13" x14ac:dyDescent="0.3">
      <c r="A130" s="22" t="s">
        <v>219</v>
      </c>
      <c r="B130" s="22" t="s">
        <v>220</v>
      </c>
      <c r="C130" s="22" t="s">
        <v>221</v>
      </c>
      <c r="D130" s="22">
        <v>100</v>
      </c>
      <c r="E130" s="143">
        <v>3716381.14</v>
      </c>
      <c r="F130" s="147">
        <v>3956</v>
      </c>
      <c r="G130" s="151"/>
      <c r="H130" s="143">
        <f>ROUND(E130/F130,2)</f>
        <v>939.43</v>
      </c>
    </row>
    <row r="131" spans="1:8" ht="13" x14ac:dyDescent="0.3">
      <c r="A131" s="22" t="s">
        <v>222</v>
      </c>
      <c r="B131" s="22" t="s">
        <v>223</v>
      </c>
      <c r="C131" s="22" t="s">
        <v>224</v>
      </c>
      <c r="D131" s="22">
        <v>50</v>
      </c>
      <c r="E131" s="143">
        <v>15.84</v>
      </c>
      <c r="F131" s="147">
        <v>1</v>
      </c>
      <c r="G131" s="149">
        <v>5</v>
      </c>
      <c r="H131" s="143">
        <f>ROUND(E131/F131,2)</f>
        <v>15.84</v>
      </c>
    </row>
    <row r="132" spans="1:8" ht="13" x14ac:dyDescent="0.3">
      <c r="A132" s="22" t="s">
        <v>222</v>
      </c>
      <c r="B132" s="22" t="s">
        <v>223</v>
      </c>
      <c r="C132" s="22" t="s">
        <v>224</v>
      </c>
      <c r="D132" s="22">
        <v>100</v>
      </c>
      <c r="E132" s="143">
        <v>248.82</v>
      </c>
      <c r="F132" s="147">
        <v>8</v>
      </c>
      <c r="G132" s="151"/>
      <c r="H132" s="143">
        <f>ROUND(E132/F132,2)</f>
        <v>31.1</v>
      </c>
    </row>
    <row r="133" spans="1:8" ht="13" x14ac:dyDescent="0.3">
      <c r="A133" s="22" t="s">
        <v>225</v>
      </c>
      <c r="B133" s="22" t="s">
        <v>226</v>
      </c>
      <c r="C133" s="22" t="s">
        <v>227</v>
      </c>
      <c r="D133" s="22">
        <v>50</v>
      </c>
      <c r="E133" s="143">
        <v>10.5</v>
      </c>
      <c r="F133" s="147">
        <v>1</v>
      </c>
      <c r="G133" s="149">
        <v>11</v>
      </c>
      <c r="H133" s="143">
        <f>ROUND(E133/F133,2)</f>
        <v>10.5</v>
      </c>
    </row>
    <row r="134" spans="1:8" ht="13" x14ac:dyDescent="0.3">
      <c r="A134" s="22" t="s">
        <v>225</v>
      </c>
      <c r="B134" s="22" t="s">
        <v>226</v>
      </c>
      <c r="C134" s="22" t="s">
        <v>227</v>
      </c>
      <c r="D134" s="22">
        <v>100</v>
      </c>
      <c r="E134" s="143">
        <v>4575.63</v>
      </c>
      <c r="F134" s="147">
        <v>21</v>
      </c>
      <c r="G134" s="151"/>
      <c r="H134" s="143">
        <f>ROUND(E134/F134,2)</f>
        <v>217.89</v>
      </c>
    </row>
    <row r="135" spans="1:8" ht="13" x14ac:dyDescent="0.3">
      <c r="A135" s="22" t="s">
        <v>228</v>
      </c>
      <c r="B135" s="22" t="s">
        <v>229</v>
      </c>
      <c r="C135" s="22" t="s">
        <v>230</v>
      </c>
      <c r="D135" s="22">
        <v>50</v>
      </c>
      <c r="E135" s="143">
        <v>430.73</v>
      </c>
      <c r="F135" s="147">
        <v>28</v>
      </c>
      <c r="G135" s="149">
        <v>96</v>
      </c>
      <c r="H135" s="143">
        <f>ROUND(E135/F135,2)</f>
        <v>15.38</v>
      </c>
    </row>
    <row r="136" spans="1:8" ht="13" x14ac:dyDescent="0.3">
      <c r="A136" s="22" t="s">
        <v>228</v>
      </c>
      <c r="B136" s="22" t="s">
        <v>229</v>
      </c>
      <c r="C136" s="22" t="s">
        <v>230</v>
      </c>
      <c r="D136" s="22">
        <v>100</v>
      </c>
      <c r="E136" s="143">
        <v>155524.01999999999</v>
      </c>
      <c r="F136" s="147">
        <v>356</v>
      </c>
      <c r="G136" s="151"/>
      <c r="H136" s="143">
        <f>ROUND(E136/F136,2)</f>
        <v>436.87</v>
      </c>
    </row>
    <row r="137" spans="1:8" ht="13" x14ac:dyDescent="0.3">
      <c r="A137" s="22" t="s">
        <v>231</v>
      </c>
      <c r="B137" s="22" t="s">
        <v>232</v>
      </c>
      <c r="C137" s="22" t="s">
        <v>233</v>
      </c>
      <c r="D137" s="22">
        <v>100</v>
      </c>
      <c r="E137" s="143">
        <v>174.47</v>
      </c>
      <c r="F137" s="147">
        <v>7</v>
      </c>
      <c r="G137" s="147">
        <v>2</v>
      </c>
      <c r="H137" s="143">
        <f>ROUND(E137/F137,2)</f>
        <v>24.92</v>
      </c>
    </row>
    <row r="138" spans="1:8" ht="13" x14ac:dyDescent="0.3">
      <c r="A138" s="22" t="s">
        <v>234</v>
      </c>
      <c r="B138" s="22" t="s">
        <v>235</v>
      </c>
      <c r="C138" s="22" t="s">
        <v>236</v>
      </c>
      <c r="D138" s="22">
        <v>50</v>
      </c>
      <c r="E138" s="143">
        <v>3306.21</v>
      </c>
      <c r="F138" s="147">
        <v>226</v>
      </c>
      <c r="G138" s="149">
        <v>849</v>
      </c>
      <c r="H138" s="143">
        <f>ROUND(E138/F138,2)</f>
        <v>14.63</v>
      </c>
    </row>
    <row r="139" spans="1:8" ht="13" x14ac:dyDescent="0.3">
      <c r="A139" s="22" t="s">
        <v>234</v>
      </c>
      <c r="B139" s="22" t="s">
        <v>235</v>
      </c>
      <c r="C139" s="22" t="s">
        <v>236</v>
      </c>
      <c r="D139" s="22">
        <v>100</v>
      </c>
      <c r="E139" s="143">
        <v>3553970.03</v>
      </c>
      <c r="F139" s="147">
        <v>3539</v>
      </c>
      <c r="G139" s="151"/>
      <c r="H139" s="143">
        <f>ROUND(E139/F139,2)</f>
        <v>1004.23</v>
      </c>
    </row>
    <row r="140" spans="1:8" ht="13" x14ac:dyDescent="0.3">
      <c r="A140" s="22" t="s">
        <v>237</v>
      </c>
      <c r="B140" s="22" t="s">
        <v>238</v>
      </c>
      <c r="C140" s="22" t="s">
        <v>239</v>
      </c>
      <c r="D140" s="22">
        <v>100</v>
      </c>
      <c r="E140" s="143">
        <v>1308.57</v>
      </c>
      <c r="F140" s="147">
        <v>9</v>
      </c>
      <c r="G140" s="147">
        <v>2</v>
      </c>
      <c r="H140" s="143">
        <f>ROUND(E140/F140,2)</f>
        <v>145.4</v>
      </c>
    </row>
    <row r="141" spans="1:8" ht="13" x14ac:dyDescent="0.3">
      <c r="A141" s="22" t="s">
        <v>240</v>
      </c>
      <c r="B141" s="22" t="s">
        <v>241</v>
      </c>
      <c r="C141" s="22" t="s">
        <v>242</v>
      </c>
      <c r="D141" s="22">
        <v>50</v>
      </c>
      <c r="E141" s="143">
        <v>77.489999999999995</v>
      </c>
      <c r="F141" s="147">
        <v>1</v>
      </c>
      <c r="G141" s="149">
        <v>6</v>
      </c>
      <c r="H141" s="143">
        <f>ROUND(E141/F141,2)</f>
        <v>77.489999999999995</v>
      </c>
    </row>
    <row r="142" spans="1:8" ht="13" x14ac:dyDescent="0.3">
      <c r="A142" s="22" t="s">
        <v>240</v>
      </c>
      <c r="B142" s="22" t="s">
        <v>241</v>
      </c>
      <c r="C142" s="22" t="s">
        <v>242</v>
      </c>
      <c r="D142" s="22">
        <v>100</v>
      </c>
      <c r="E142" s="143">
        <v>527.4</v>
      </c>
      <c r="F142" s="147">
        <v>14</v>
      </c>
      <c r="G142" s="151"/>
      <c r="H142" s="143">
        <f>ROUND(E142/F142,2)</f>
        <v>37.67</v>
      </c>
    </row>
    <row r="143" spans="1:8" ht="13" x14ac:dyDescent="0.3">
      <c r="A143" s="22" t="s">
        <v>243</v>
      </c>
      <c r="B143" s="22" t="s">
        <v>244</v>
      </c>
      <c r="C143" s="22" t="s">
        <v>245</v>
      </c>
      <c r="D143" s="22">
        <v>100</v>
      </c>
      <c r="E143" s="143">
        <v>52.2</v>
      </c>
      <c r="F143" s="147">
        <v>2</v>
      </c>
      <c r="G143" s="147">
        <v>2</v>
      </c>
      <c r="H143" s="143">
        <f>ROUND(E143/F143,2)</f>
        <v>26.1</v>
      </c>
    </row>
    <row r="144" spans="1:8" ht="13" x14ac:dyDescent="0.3">
      <c r="A144" s="22" t="s">
        <v>246</v>
      </c>
      <c r="B144" s="22" t="s">
        <v>247</v>
      </c>
      <c r="C144" s="22" t="s">
        <v>248</v>
      </c>
      <c r="D144" s="22">
        <v>50</v>
      </c>
      <c r="E144" s="143">
        <v>376.57</v>
      </c>
      <c r="F144" s="147">
        <v>23</v>
      </c>
      <c r="G144" s="149">
        <v>33</v>
      </c>
      <c r="H144" s="143">
        <f>ROUND(E144/F144,2)</f>
        <v>16.37</v>
      </c>
    </row>
    <row r="145" spans="1:8" ht="13" x14ac:dyDescent="0.3">
      <c r="A145" s="22" t="s">
        <v>246</v>
      </c>
      <c r="B145" s="22" t="s">
        <v>247</v>
      </c>
      <c r="C145" s="22" t="s">
        <v>248</v>
      </c>
      <c r="D145" s="22">
        <v>100</v>
      </c>
      <c r="E145" s="143">
        <v>2595.08</v>
      </c>
      <c r="F145" s="147">
        <v>116</v>
      </c>
      <c r="G145" s="151"/>
      <c r="H145" s="143">
        <f>ROUND(E145/F145,2)</f>
        <v>22.37</v>
      </c>
    </row>
    <row r="146" spans="1:8" ht="13" x14ac:dyDescent="0.3">
      <c r="A146" s="22" t="s">
        <v>249</v>
      </c>
      <c r="B146" s="22" t="s">
        <v>250</v>
      </c>
      <c r="C146" s="22" t="s">
        <v>251</v>
      </c>
      <c r="D146" s="22">
        <v>100</v>
      </c>
      <c r="E146" s="143">
        <v>604.59</v>
      </c>
      <c r="F146" s="147">
        <v>52</v>
      </c>
      <c r="G146" s="147">
        <v>16</v>
      </c>
      <c r="H146" s="143">
        <f>ROUND(E146/F146,2)</f>
        <v>11.63</v>
      </c>
    </row>
    <row r="147" spans="1:8" ht="13" x14ac:dyDescent="0.3">
      <c r="A147" s="22" t="s">
        <v>252</v>
      </c>
      <c r="B147" s="22" t="s">
        <v>253</v>
      </c>
      <c r="C147" s="22" t="s">
        <v>254</v>
      </c>
      <c r="D147" s="22">
        <v>50</v>
      </c>
      <c r="E147" s="143">
        <v>376.57</v>
      </c>
      <c r="F147" s="147">
        <v>23</v>
      </c>
      <c r="G147" s="149">
        <v>17</v>
      </c>
      <c r="H147" s="143">
        <f>ROUND(E147/F147,2)</f>
        <v>16.37</v>
      </c>
    </row>
    <row r="148" spans="1:8" ht="13" x14ac:dyDescent="0.3">
      <c r="A148" s="22" t="s">
        <v>252</v>
      </c>
      <c r="B148" s="22" t="s">
        <v>253</v>
      </c>
      <c r="C148" s="22" t="s">
        <v>254</v>
      </c>
      <c r="D148" s="22">
        <v>100</v>
      </c>
      <c r="E148" s="143">
        <v>1990.49</v>
      </c>
      <c r="F148" s="147">
        <v>64</v>
      </c>
      <c r="G148" s="151"/>
      <c r="H148" s="143">
        <f>ROUND(E148/F148,2)</f>
        <v>31.1</v>
      </c>
    </row>
    <row r="149" spans="1:8" ht="13" x14ac:dyDescent="0.3">
      <c r="A149" s="22" t="s">
        <v>255</v>
      </c>
      <c r="B149" s="22" t="s">
        <v>256</v>
      </c>
      <c r="C149" s="22" t="s">
        <v>257</v>
      </c>
      <c r="D149" s="22">
        <v>50</v>
      </c>
      <c r="E149" s="143">
        <v>1731.6</v>
      </c>
      <c r="F149" s="147">
        <v>94</v>
      </c>
      <c r="G149" s="149">
        <v>310</v>
      </c>
      <c r="H149" s="143">
        <f>ROUND(E149/F149,2)</f>
        <v>18.420000000000002</v>
      </c>
    </row>
    <row r="150" spans="1:8" ht="13" x14ac:dyDescent="0.3">
      <c r="A150" s="22" t="s">
        <v>255</v>
      </c>
      <c r="B150" s="22" t="s">
        <v>256</v>
      </c>
      <c r="C150" s="22" t="s">
        <v>257</v>
      </c>
      <c r="D150" s="22">
        <v>100</v>
      </c>
      <c r="E150" s="143">
        <v>4431494.12</v>
      </c>
      <c r="F150" s="147">
        <v>1281</v>
      </c>
      <c r="G150" s="151"/>
      <c r="H150" s="143">
        <f>ROUND(E150/F150,2)</f>
        <v>3459.4</v>
      </c>
    </row>
    <row r="151" spans="1:8" ht="13" x14ac:dyDescent="0.3">
      <c r="A151" s="22" t="s">
        <v>258</v>
      </c>
      <c r="B151" s="22" t="s">
        <v>259</v>
      </c>
      <c r="C151" s="22" t="s">
        <v>260</v>
      </c>
      <c r="D151" s="22">
        <v>50</v>
      </c>
      <c r="E151" s="143">
        <v>613.26</v>
      </c>
      <c r="F151" s="147">
        <v>36</v>
      </c>
      <c r="G151" s="149">
        <v>232</v>
      </c>
      <c r="H151" s="143">
        <f>ROUND(E151/F151,2)</f>
        <v>17.04</v>
      </c>
    </row>
    <row r="152" spans="1:8" ht="13" x14ac:dyDescent="0.3">
      <c r="A152" s="22" t="s">
        <v>258</v>
      </c>
      <c r="B152" s="22" t="s">
        <v>259</v>
      </c>
      <c r="C152" s="22" t="s">
        <v>260</v>
      </c>
      <c r="D152" s="22">
        <v>100</v>
      </c>
      <c r="E152" s="143">
        <v>4227057.01</v>
      </c>
      <c r="F152" s="147">
        <v>1044</v>
      </c>
      <c r="G152" s="151"/>
      <c r="H152" s="143">
        <f>ROUND(E152/F152,2)</f>
        <v>4048.91</v>
      </c>
    </row>
    <row r="153" spans="1:8" ht="13" x14ac:dyDescent="0.3">
      <c r="A153" s="22" t="s">
        <v>261</v>
      </c>
      <c r="B153" s="22" t="s">
        <v>262</v>
      </c>
      <c r="C153" s="22" t="s">
        <v>263</v>
      </c>
      <c r="D153" s="22">
        <v>50</v>
      </c>
      <c r="E153" s="143">
        <v>1118.3399999999999</v>
      </c>
      <c r="F153" s="147">
        <v>58</v>
      </c>
      <c r="G153" s="149">
        <v>83</v>
      </c>
      <c r="H153" s="143">
        <f>ROUND(E153/F153,2)</f>
        <v>19.28</v>
      </c>
    </row>
    <row r="154" spans="1:8" ht="13" x14ac:dyDescent="0.3">
      <c r="A154" s="22" t="s">
        <v>261</v>
      </c>
      <c r="B154" s="22" t="s">
        <v>262</v>
      </c>
      <c r="C154" s="22" t="s">
        <v>263</v>
      </c>
      <c r="D154" s="22">
        <v>100</v>
      </c>
      <c r="E154" s="143">
        <v>204437.11</v>
      </c>
      <c r="F154" s="147">
        <v>237</v>
      </c>
      <c r="G154" s="151"/>
      <c r="H154" s="143">
        <f>ROUND(E154/F154,2)</f>
        <v>862.6</v>
      </c>
    </row>
    <row r="155" spans="1:8" ht="13" x14ac:dyDescent="0.3">
      <c r="A155" s="22" t="s">
        <v>264</v>
      </c>
      <c r="B155" s="22" t="s">
        <v>265</v>
      </c>
      <c r="C155" s="22" t="s">
        <v>266</v>
      </c>
      <c r="D155" s="22">
        <v>50</v>
      </c>
      <c r="E155" s="143">
        <v>375.19</v>
      </c>
      <c r="F155" s="147">
        <v>24</v>
      </c>
      <c r="G155" s="149">
        <v>98</v>
      </c>
      <c r="H155" s="143">
        <f>ROUND(E155/F155,2)</f>
        <v>15.63</v>
      </c>
    </row>
    <row r="156" spans="1:8" ht="13" x14ac:dyDescent="0.3">
      <c r="A156" s="22" t="s">
        <v>264</v>
      </c>
      <c r="B156" s="22" t="s">
        <v>265</v>
      </c>
      <c r="C156" s="22" t="s">
        <v>266</v>
      </c>
      <c r="D156" s="22">
        <v>100</v>
      </c>
      <c r="E156" s="143">
        <v>86624.69</v>
      </c>
      <c r="F156" s="147">
        <v>456</v>
      </c>
      <c r="G156" s="151"/>
      <c r="H156" s="143">
        <f>ROUND(E156/F156,2)</f>
        <v>189.97</v>
      </c>
    </row>
    <row r="157" spans="1:8" ht="13" x14ac:dyDescent="0.3">
      <c r="A157" s="22" t="s">
        <v>267</v>
      </c>
      <c r="B157" s="22" t="s">
        <v>268</v>
      </c>
      <c r="C157" s="22" t="s">
        <v>269</v>
      </c>
      <c r="D157" s="22">
        <v>100</v>
      </c>
      <c r="E157" s="143">
        <v>676.71</v>
      </c>
      <c r="F157" s="147">
        <v>25</v>
      </c>
      <c r="G157" s="147">
        <v>6</v>
      </c>
      <c r="H157" s="143">
        <f>ROUND(E157/F157,2)</f>
        <v>27.07</v>
      </c>
    </row>
    <row r="158" spans="1:8" ht="13" x14ac:dyDescent="0.3">
      <c r="A158" s="22" t="s">
        <v>270</v>
      </c>
      <c r="B158" s="22" t="s">
        <v>271</v>
      </c>
      <c r="C158" s="22" t="s">
        <v>272</v>
      </c>
      <c r="D158" s="22">
        <v>100</v>
      </c>
      <c r="E158" s="143">
        <v>404.17</v>
      </c>
      <c r="F158" s="147">
        <v>11</v>
      </c>
      <c r="G158" s="147">
        <v>3</v>
      </c>
      <c r="H158" s="143">
        <f>ROUND(E158/F158,2)</f>
        <v>36.74</v>
      </c>
    </row>
    <row r="159" spans="1:8" ht="13" x14ac:dyDescent="0.3">
      <c r="A159" s="22" t="s">
        <v>273</v>
      </c>
      <c r="B159" s="22" t="s">
        <v>274</v>
      </c>
      <c r="C159" s="22" t="s">
        <v>275</v>
      </c>
      <c r="D159" s="22">
        <v>50</v>
      </c>
      <c r="E159" s="143">
        <v>33.06</v>
      </c>
      <c r="F159" s="147">
        <v>3</v>
      </c>
      <c r="G159" s="149">
        <v>3</v>
      </c>
      <c r="H159" s="143">
        <f>ROUND(E159/F159,2)</f>
        <v>11.02</v>
      </c>
    </row>
    <row r="160" spans="1:8" ht="13" x14ac:dyDescent="0.3">
      <c r="A160" s="22" t="s">
        <v>273</v>
      </c>
      <c r="B160" s="22" t="s">
        <v>274</v>
      </c>
      <c r="C160" s="22" t="s">
        <v>275</v>
      </c>
      <c r="D160" s="22">
        <v>100</v>
      </c>
      <c r="E160" s="143">
        <v>6.64</v>
      </c>
      <c r="F160" s="147">
        <v>2</v>
      </c>
      <c r="G160" s="151"/>
      <c r="H160" s="143">
        <f>ROUND(E160/F160,2)</f>
        <v>3.32</v>
      </c>
    </row>
    <row r="161" spans="1:8" ht="13" x14ac:dyDescent="0.3">
      <c r="A161" s="22" t="s">
        <v>276</v>
      </c>
      <c r="B161" s="22" t="s">
        <v>277</v>
      </c>
      <c r="C161" s="22" t="s">
        <v>278</v>
      </c>
      <c r="D161" s="22">
        <v>50</v>
      </c>
      <c r="E161" s="143">
        <v>167.49</v>
      </c>
      <c r="F161" s="147">
        <v>10</v>
      </c>
      <c r="G161" s="149">
        <v>20</v>
      </c>
      <c r="H161" s="143">
        <f>ROUND(E161/F161,2)</f>
        <v>16.75</v>
      </c>
    </row>
    <row r="162" spans="1:8" ht="13" x14ac:dyDescent="0.3">
      <c r="A162" s="22" t="s">
        <v>276</v>
      </c>
      <c r="B162" s="22" t="s">
        <v>277</v>
      </c>
      <c r="C162" s="22" t="s">
        <v>278</v>
      </c>
      <c r="D162" s="22">
        <v>100</v>
      </c>
      <c r="E162" s="143">
        <v>30108.21</v>
      </c>
      <c r="F162" s="147">
        <v>82</v>
      </c>
      <c r="G162" s="151"/>
      <c r="H162" s="143">
        <f>ROUND(E162/F162,2)</f>
        <v>367.17</v>
      </c>
    </row>
    <row r="163" spans="1:8" ht="13" x14ac:dyDescent="0.3">
      <c r="A163" s="22" t="s">
        <v>279</v>
      </c>
      <c r="B163" s="22" t="s">
        <v>280</v>
      </c>
      <c r="C163" s="22" t="s">
        <v>281</v>
      </c>
      <c r="D163" s="22">
        <v>50</v>
      </c>
      <c r="E163" s="143">
        <v>174.64</v>
      </c>
      <c r="F163" s="147">
        <v>11</v>
      </c>
      <c r="G163" s="149">
        <v>71</v>
      </c>
      <c r="H163" s="143">
        <f>ROUND(E163/F163,2)</f>
        <v>15.88</v>
      </c>
    </row>
    <row r="164" spans="1:8" ht="13" x14ac:dyDescent="0.3">
      <c r="A164" s="22" t="s">
        <v>279</v>
      </c>
      <c r="B164" s="22" t="s">
        <v>280</v>
      </c>
      <c r="C164" s="22" t="s">
        <v>281</v>
      </c>
      <c r="D164" s="22">
        <v>100</v>
      </c>
      <c r="E164" s="143">
        <v>55428.959999999999</v>
      </c>
      <c r="F164" s="147">
        <v>336</v>
      </c>
      <c r="G164" s="151"/>
      <c r="H164" s="143">
        <f>ROUND(E164/F164,2)</f>
        <v>164.97</v>
      </c>
    </row>
    <row r="165" spans="1:8" ht="13" x14ac:dyDescent="0.3">
      <c r="A165" s="22" t="s">
        <v>282</v>
      </c>
      <c r="B165" s="22" t="s">
        <v>283</v>
      </c>
      <c r="C165" s="22" t="s">
        <v>284</v>
      </c>
      <c r="D165" s="22">
        <v>50</v>
      </c>
      <c r="E165" s="143">
        <v>8191.15</v>
      </c>
      <c r="F165" s="147">
        <v>524</v>
      </c>
      <c r="G165" s="149">
        <v>5764</v>
      </c>
      <c r="H165" s="143">
        <f>ROUND(E165/F165,2)</f>
        <v>15.63</v>
      </c>
    </row>
    <row r="166" spans="1:8" ht="13" x14ac:dyDescent="0.3">
      <c r="A166" s="22" t="s">
        <v>282</v>
      </c>
      <c r="B166" s="22" t="s">
        <v>283</v>
      </c>
      <c r="C166" s="22" t="s">
        <v>284</v>
      </c>
      <c r="D166" s="22">
        <v>100</v>
      </c>
      <c r="E166" s="143">
        <v>12383274.18</v>
      </c>
      <c r="F166" s="147">
        <v>16707</v>
      </c>
      <c r="G166" s="151"/>
      <c r="H166" s="143">
        <f>ROUND(E166/F166,2)</f>
        <v>741.2</v>
      </c>
    </row>
    <row r="167" spans="1:8" ht="13" x14ac:dyDescent="0.3">
      <c r="A167" s="22" t="s">
        <v>285</v>
      </c>
      <c r="B167" s="22" t="s">
        <v>283</v>
      </c>
      <c r="C167" s="22" t="s">
        <v>284</v>
      </c>
      <c r="D167" s="22">
        <v>50</v>
      </c>
      <c r="E167" s="143">
        <v>8191.15</v>
      </c>
      <c r="F167" s="147">
        <v>524</v>
      </c>
      <c r="G167" s="149">
        <v>5764</v>
      </c>
      <c r="H167" s="143">
        <f>ROUND(E167/F167,2)</f>
        <v>15.63</v>
      </c>
    </row>
    <row r="168" spans="1:8" ht="13" x14ac:dyDescent="0.3">
      <c r="A168" s="22" t="s">
        <v>285</v>
      </c>
      <c r="B168" s="22" t="s">
        <v>283</v>
      </c>
      <c r="C168" s="22" t="s">
        <v>284</v>
      </c>
      <c r="D168" s="22">
        <v>100</v>
      </c>
      <c r="E168" s="143">
        <v>12383274.18</v>
      </c>
      <c r="F168" s="147">
        <v>16707</v>
      </c>
      <c r="G168" s="151"/>
      <c r="H168" s="143">
        <f>ROUND(E168/F168,2)</f>
        <v>741.2</v>
      </c>
    </row>
    <row r="169" spans="1:8" ht="13" x14ac:dyDescent="0.3">
      <c r="A169" s="22" t="s">
        <v>286</v>
      </c>
      <c r="B169" s="22" t="s">
        <v>287</v>
      </c>
      <c r="C169" s="22" t="s">
        <v>288</v>
      </c>
      <c r="D169" s="22">
        <v>50</v>
      </c>
      <c r="E169" s="143">
        <v>17229.2</v>
      </c>
      <c r="F169" s="147">
        <v>999</v>
      </c>
      <c r="G169" s="149">
        <v>1011</v>
      </c>
      <c r="H169" s="143">
        <f>ROUND(E169/F169,2)</f>
        <v>17.25</v>
      </c>
    </row>
    <row r="170" spans="1:8" ht="13" x14ac:dyDescent="0.3">
      <c r="A170" s="22" t="s">
        <v>286</v>
      </c>
      <c r="B170" s="22" t="s">
        <v>287</v>
      </c>
      <c r="C170" s="22" t="s">
        <v>288</v>
      </c>
      <c r="D170" s="22">
        <v>100</v>
      </c>
      <c r="E170" s="143">
        <v>2201148.21</v>
      </c>
      <c r="F170" s="147">
        <v>3071</v>
      </c>
      <c r="G170" s="151"/>
      <c r="H170" s="143">
        <f>ROUND(E170/F170,2)</f>
        <v>716.75</v>
      </c>
    </row>
    <row r="171" spans="1:8" ht="13" x14ac:dyDescent="0.3">
      <c r="A171" s="22" t="s">
        <v>289</v>
      </c>
      <c r="B171" s="22" t="s">
        <v>290</v>
      </c>
      <c r="C171" s="22" t="s">
        <v>291</v>
      </c>
      <c r="D171" s="22">
        <v>50</v>
      </c>
      <c r="E171" s="143">
        <v>403.81</v>
      </c>
      <c r="F171" s="147">
        <v>34</v>
      </c>
      <c r="G171" s="149">
        <v>31</v>
      </c>
      <c r="H171" s="143">
        <f>ROUND(E171/F171,2)</f>
        <v>11.88</v>
      </c>
    </row>
    <row r="172" spans="1:8" ht="13" x14ac:dyDescent="0.3">
      <c r="A172" s="22" t="s">
        <v>289</v>
      </c>
      <c r="B172" s="22" t="s">
        <v>290</v>
      </c>
      <c r="C172" s="22" t="s">
        <v>291</v>
      </c>
      <c r="D172" s="22">
        <v>100</v>
      </c>
      <c r="E172" s="143">
        <v>3270.12</v>
      </c>
      <c r="F172" s="147">
        <v>159</v>
      </c>
      <c r="G172" s="151"/>
      <c r="H172" s="143">
        <f>ROUND(E172/F172,2)</f>
        <v>20.57</v>
      </c>
    </row>
    <row r="173" spans="1:8" ht="13" x14ac:dyDescent="0.3">
      <c r="A173" s="22" t="s">
        <v>292</v>
      </c>
      <c r="B173" s="22" t="s">
        <v>293</v>
      </c>
      <c r="C173" s="22" t="s">
        <v>294</v>
      </c>
      <c r="D173" s="22">
        <v>50</v>
      </c>
      <c r="E173" s="143">
        <v>660.1</v>
      </c>
      <c r="F173" s="147">
        <v>33</v>
      </c>
      <c r="G173" s="149">
        <v>18</v>
      </c>
      <c r="H173" s="143">
        <f>ROUND(E173/F173,2)</f>
        <v>20</v>
      </c>
    </row>
    <row r="174" spans="1:8" ht="13" x14ac:dyDescent="0.3">
      <c r="A174" s="22" t="s">
        <v>292</v>
      </c>
      <c r="B174" s="22" t="s">
        <v>293</v>
      </c>
      <c r="C174" s="22" t="s">
        <v>294</v>
      </c>
      <c r="D174" s="22">
        <v>100</v>
      </c>
      <c r="E174" s="143">
        <v>1145.83</v>
      </c>
      <c r="F174" s="147">
        <v>49</v>
      </c>
      <c r="G174" s="151"/>
      <c r="H174" s="143">
        <f>ROUND(E174/F174,2)</f>
        <v>23.38</v>
      </c>
    </row>
    <row r="175" spans="1:8" ht="13" x14ac:dyDescent="0.3">
      <c r="A175" s="22" t="s">
        <v>295</v>
      </c>
      <c r="B175" s="22" t="s">
        <v>296</v>
      </c>
      <c r="C175" s="22" t="s">
        <v>297</v>
      </c>
      <c r="D175" s="22">
        <v>50</v>
      </c>
      <c r="E175" s="143">
        <v>6438.83</v>
      </c>
      <c r="F175" s="147">
        <v>352</v>
      </c>
      <c r="G175" s="149">
        <v>238</v>
      </c>
      <c r="H175" s="143">
        <f>ROUND(E175/F175,2)</f>
        <v>18.29</v>
      </c>
    </row>
    <row r="176" spans="1:8" ht="13" x14ac:dyDescent="0.3">
      <c r="A176" s="22" t="s">
        <v>295</v>
      </c>
      <c r="B176" s="22" t="s">
        <v>296</v>
      </c>
      <c r="C176" s="22" t="s">
        <v>297</v>
      </c>
      <c r="D176" s="22">
        <v>100</v>
      </c>
      <c r="E176" s="143">
        <v>589789.68000000005</v>
      </c>
      <c r="F176" s="147">
        <v>950</v>
      </c>
      <c r="G176" s="151"/>
      <c r="H176" s="143">
        <f>ROUND(E176/F176,2)</f>
        <v>620.83000000000004</v>
      </c>
    </row>
    <row r="177" spans="1:8" ht="13" x14ac:dyDescent="0.3">
      <c r="A177" s="22" t="s">
        <v>298</v>
      </c>
      <c r="B177" s="22" t="s">
        <v>299</v>
      </c>
      <c r="C177" s="22" t="s">
        <v>300</v>
      </c>
      <c r="D177" s="22">
        <v>50</v>
      </c>
      <c r="E177" s="143">
        <v>6294.74</v>
      </c>
      <c r="F177" s="147">
        <v>334</v>
      </c>
      <c r="G177" s="149">
        <v>285</v>
      </c>
      <c r="H177" s="143">
        <f>ROUND(E177/F177,2)</f>
        <v>18.850000000000001</v>
      </c>
    </row>
    <row r="178" spans="1:8" ht="13" x14ac:dyDescent="0.3">
      <c r="A178" s="22" t="s">
        <v>298</v>
      </c>
      <c r="B178" s="22" t="s">
        <v>299</v>
      </c>
      <c r="C178" s="22" t="s">
        <v>300</v>
      </c>
      <c r="D178" s="22">
        <v>100</v>
      </c>
      <c r="E178" s="143">
        <v>30686.01</v>
      </c>
      <c r="F178" s="147">
        <v>642</v>
      </c>
      <c r="G178" s="151"/>
      <c r="H178" s="143">
        <f>ROUND(E178/F178,2)</f>
        <v>47.8</v>
      </c>
    </row>
    <row r="179" spans="1:8" ht="13" x14ac:dyDescent="0.3">
      <c r="A179" s="22" t="s">
        <v>301</v>
      </c>
      <c r="B179" s="22" t="s">
        <v>302</v>
      </c>
      <c r="C179" s="22" t="s">
        <v>303</v>
      </c>
      <c r="D179" s="22">
        <v>50</v>
      </c>
      <c r="E179" s="143">
        <v>384.02</v>
      </c>
      <c r="F179" s="147">
        <v>36</v>
      </c>
      <c r="G179" s="149">
        <v>14</v>
      </c>
      <c r="H179" s="143">
        <f>ROUND(E179/F179,2)</f>
        <v>10.67</v>
      </c>
    </row>
    <row r="180" spans="1:8" ht="13" x14ac:dyDescent="0.3">
      <c r="A180" s="22" t="s">
        <v>301</v>
      </c>
      <c r="B180" s="22" t="s">
        <v>302</v>
      </c>
      <c r="C180" s="22" t="s">
        <v>303</v>
      </c>
      <c r="D180" s="22">
        <v>100</v>
      </c>
      <c r="E180" s="143">
        <v>317.10000000000002</v>
      </c>
      <c r="F180" s="147">
        <v>13</v>
      </c>
      <c r="G180" s="151"/>
      <c r="H180" s="143">
        <f>ROUND(E180/F180,2)</f>
        <v>24.39</v>
      </c>
    </row>
    <row r="181" spans="1:8" ht="13" x14ac:dyDescent="0.3">
      <c r="A181" s="22" t="s">
        <v>304</v>
      </c>
      <c r="B181" s="22" t="s">
        <v>305</v>
      </c>
      <c r="C181" s="22" t="s">
        <v>306</v>
      </c>
      <c r="D181" s="22">
        <v>50</v>
      </c>
      <c r="E181" s="143">
        <v>3047.7</v>
      </c>
      <c r="F181" s="147">
        <v>210</v>
      </c>
      <c r="G181" s="149">
        <v>435</v>
      </c>
      <c r="H181" s="143">
        <f>ROUND(E181/F181,2)</f>
        <v>14.51</v>
      </c>
    </row>
    <row r="182" spans="1:8" ht="13" x14ac:dyDescent="0.3">
      <c r="A182" s="22" t="s">
        <v>304</v>
      </c>
      <c r="B182" s="22" t="s">
        <v>305</v>
      </c>
      <c r="C182" s="22" t="s">
        <v>306</v>
      </c>
      <c r="D182" s="22">
        <v>100</v>
      </c>
      <c r="E182" s="143">
        <v>1555788.68</v>
      </c>
      <c r="F182" s="147">
        <v>1208</v>
      </c>
      <c r="G182" s="151"/>
      <c r="H182" s="143">
        <f>ROUND(E182/F182,2)</f>
        <v>1287.9000000000001</v>
      </c>
    </row>
    <row r="183" spans="1:8" ht="13" x14ac:dyDescent="0.3">
      <c r="A183" s="22" t="s">
        <v>307</v>
      </c>
      <c r="B183" s="22" t="s">
        <v>308</v>
      </c>
      <c r="C183" s="22" t="s">
        <v>309</v>
      </c>
      <c r="D183" s="22">
        <v>100</v>
      </c>
      <c r="E183" s="143">
        <v>20150.79</v>
      </c>
      <c r="F183" s="147">
        <v>50</v>
      </c>
      <c r="G183" s="147">
        <v>16</v>
      </c>
      <c r="H183" s="143">
        <f>ROUND(E183/F183,2)</f>
        <v>403.02</v>
      </c>
    </row>
    <row r="184" spans="1:8" ht="13" x14ac:dyDescent="0.3">
      <c r="A184" s="22" t="s">
        <v>310</v>
      </c>
      <c r="B184" s="22" t="s">
        <v>311</v>
      </c>
      <c r="C184" s="22" t="s">
        <v>312</v>
      </c>
      <c r="D184" s="22">
        <v>50</v>
      </c>
      <c r="E184" s="143">
        <v>35313.57</v>
      </c>
      <c r="F184" s="147">
        <v>1932</v>
      </c>
      <c r="G184" s="149">
        <v>3845</v>
      </c>
      <c r="H184" s="143">
        <f>ROUND(E184/F184,2)</f>
        <v>18.28</v>
      </c>
    </row>
    <row r="185" spans="1:8" ht="13" x14ac:dyDescent="0.3">
      <c r="A185" s="22" t="s">
        <v>310</v>
      </c>
      <c r="B185" s="22" t="s">
        <v>311</v>
      </c>
      <c r="C185" s="22" t="s">
        <v>312</v>
      </c>
      <c r="D185" s="22">
        <v>100</v>
      </c>
      <c r="E185" s="143">
        <v>4213909.66</v>
      </c>
      <c r="F185" s="147">
        <v>8652</v>
      </c>
      <c r="G185" s="151"/>
      <c r="H185" s="143">
        <f>ROUND(E185/F185,2)</f>
        <v>487.04</v>
      </c>
    </row>
    <row r="186" spans="1:8" ht="13" x14ac:dyDescent="0.3">
      <c r="A186" s="22" t="s">
        <v>313</v>
      </c>
      <c r="B186" s="22" t="s">
        <v>314</v>
      </c>
      <c r="C186" s="22" t="s">
        <v>315</v>
      </c>
      <c r="D186" s="22">
        <v>50</v>
      </c>
      <c r="E186" s="143">
        <v>153.66</v>
      </c>
      <c r="F186" s="147">
        <v>15</v>
      </c>
      <c r="G186" s="149">
        <v>20</v>
      </c>
      <c r="H186" s="143">
        <f>ROUND(E186/F186,2)</f>
        <v>10.24</v>
      </c>
    </row>
    <row r="187" spans="1:8" ht="13" x14ac:dyDescent="0.3">
      <c r="A187" s="22" t="s">
        <v>313</v>
      </c>
      <c r="B187" s="22" t="s">
        <v>314</v>
      </c>
      <c r="C187" s="22" t="s">
        <v>315</v>
      </c>
      <c r="D187" s="22">
        <v>100</v>
      </c>
      <c r="E187" s="143">
        <v>691.36</v>
      </c>
      <c r="F187" s="147">
        <v>34</v>
      </c>
      <c r="G187" s="151"/>
      <c r="H187" s="143">
        <f>ROUND(E187/F187,2)</f>
        <v>20.329999999999998</v>
      </c>
    </row>
    <row r="188" spans="1:8" ht="13" x14ac:dyDescent="0.3">
      <c r="A188" s="22" t="s">
        <v>316</v>
      </c>
      <c r="B188" s="22" t="s">
        <v>317</v>
      </c>
      <c r="C188" s="22" t="s">
        <v>318</v>
      </c>
      <c r="D188" s="22">
        <v>50</v>
      </c>
      <c r="E188" s="143">
        <v>34996.120000000003</v>
      </c>
      <c r="F188" s="147">
        <v>1913</v>
      </c>
      <c r="G188" s="149">
        <v>3807</v>
      </c>
      <c r="H188" s="143">
        <f>ROUND(E188/F188,2)</f>
        <v>18.29</v>
      </c>
    </row>
    <row r="189" spans="1:8" ht="13" x14ac:dyDescent="0.3">
      <c r="A189" s="22" t="s">
        <v>316</v>
      </c>
      <c r="B189" s="22" t="s">
        <v>317</v>
      </c>
      <c r="C189" s="22" t="s">
        <v>318</v>
      </c>
      <c r="D189" s="22">
        <v>100</v>
      </c>
      <c r="E189" s="143">
        <v>4210404.83</v>
      </c>
      <c r="F189" s="147">
        <v>8556</v>
      </c>
      <c r="G189" s="151"/>
      <c r="H189" s="143">
        <f>ROUND(E189/F189,2)</f>
        <v>492.1</v>
      </c>
    </row>
    <row r="190" spans="1:8" ht="13" x14ac:dyDescent="0.3">
      <c r="A190" s="22" t="s">
        <v>319</v>
      </c>
      <c r="B190" s="22" t="s">
        <v>320</v>
      </c>
      <c r="C190" s="22" t="s">
        <v>321</v>
      </c>
      <c r="D190" s="22">
        <v>50</v>
      </c>
      <c r="E190" s="143">
        <v>21.68</v>
      </c>
      <c r="F190" s="147">
        <v>1</v>
      </c>
      <c r="G190" s="149">
        <v>17</v>
      </c>
      <c r="H190" s="143">
        <f>ROUND(E190/F190,2)</f>
        <v>21.68</v>
      </c>
    </row>
    <row r="191" spans="1:8" ht="13" x14ac:dyDescent="0.3">
      <c r="A191" s="22" t="s">
        <v>319</v>
      </c>
      <c r="B191" s="22" t="s">
        <v>320</v>
      </c>
      <c r="C191" s="22" t="s">
        <v>321</v>
      </c>
      <c r="D191" s="22">
        <v>100</v>
      </c>
      <c r="E191" s="143">
        <v>2782.68</v>
      </c>
      <c r="F191" s="147">
        <v>59</v>
      </c>
      <c r="G191" s="151"/>
      <c r="H191" s="143">
        <f>ROUND(E191/F191,2)</f>
        <v>47.16</v>
      </c>
    </row>
    <row r="192" spans="1:8" ht="13" x14ac:dyDescent="0.3">
      <c r="A192" s="22" t="s">
        <v>322</v>
      </c>
      <c r="B192" s="22" t="s">
        <v>323</v>
      </c>
      <c r="C192" s="22" t="s">
        <v>324</v>
      </c>
      <c r="D192" s="22">
        <v>50</v>
      </c>
      <c r="E192" s="143">
        <v>142.11000000000001</v>
      </c>
      <c r="F192" s="147">
        <v>3</v>
      </c>
      <c r="G192" s="149">
        <v>4</v>
      </c>
      <c r="H192" s="143">
        <f>ROUND(E192/F192,2)</f>
        <v>47.37</v>
      </c>
    </row>
    <row r="193" spans="1:8" ht="13" x14ac:dyDescent="0.3">
      <c r="A193" s="22" t="s">
        <v>322</v>
      </c>
      <c r="B193" s="22" t="s">
        <v>323</v>
      </c>
      <c r="C193" s="22" t="s">
        <v>324</v>
      </c>
      <c r="D193" s="22">
        <v>100</v>
      </c>
      <c r="E193" s="143">
        <v>30.79</v>
      </c>
      <c r="F193" s="147">
        <v>3</v>
      </c>
      <c r="G193" s="151"/>
      <c r="H193" s="143">
        <f>ROUND(E193/F193,2)</f>
        <v>10.26</v>
      </c>
    </row>
    <row r="194" spans="1:8" ht="13" x14ac:dyDescent="0.3">
      <c r="A194" s="22" t="s">
        <v>325</v>
      </c>
      <c r="B194" s="22" t="s">
        <v>326</v>
      </c>
      <c r="C194" s="22" t="s">
        <v>327</v>
      </c>
      <c r="D194" s="22">
        <v>50</v>
      </c>
      <c r="E194" s="143">
        <v>9865.41</v>
      </c>
      <c r="F194" s="147">
        <v>520</v>
      </c>
      <c r="G194" s="149">
        <v>711</v>
      </c>
      <c r="H194" s="143">
        <f>ROUND(E194/F194,2)</f>
        <v>18.97</v>
      </c>
    </row>
    <row r="195" spans="1:8" ht="13" x14ac:dyDescent="0.3">
      <c r="A195" s="22" t="s">
        <v>325</v>
      </c>
      <c r="B195" s="22" t="s">
        <v>326</v>
      </c>
      <c r="C195" s="22" t="s">
        <v>327</v>
      </c>
      <c r="D195" s="22">
        <v>100</v>
      </c>
      <c r="E195" s="143">
        <v>2499701.17</v>
      </c>
      <c r="F195" s="147">
        <v>2229</v>
      </c>
      <c r="G195" s="151"/>
      <c r="H195" s="143">
        <f>ROUND(E195/F195,2)</f>
        <v>1121.45</v>
      </c>
    </row>
    <row r="196" spans="1:8" ht="13" x14ac:dyDescent="0.3">
      <c r="A196" s="22" t="s">
        <v>328</v>
      </c>
      <c r="B196" s="22" t="s">
        <v>329</v>
      </c>
      <c r="C196" s="22" t="s">
        <v>330</v>
      </c>
      <c r="D196" s="22">
        <v>50</v>
      </c>
      <c r="E196" s="143">
        <v>3425.03</v>
      </c>
      <c r="F196" s="147">
        <v>211</v>
      </c>
      <c r="G196" s="149">
        <v>399</v>
      </c>
      <c r="H196" s="143">
        <f>ROUND(E196/F196,2)</f>
        <v>16.23</v>
      </c>
    </row>
    <row r="197" spans="1:8" ht="13" x14ac:dyDescent="0.3">
      <c r="A197" s="22" t="s">
        <v>328</v>
      </c>
      <c r="B197" s="22" t="s">
        <v>329</v>
      </c>
      <c r="C197" s="22" t="s">
        <v>330</v>
      </c>
      <c r="D197" s="22">
        <v>100</v>
      </c>
      <c r="E197" s="143">
        <v>2338646.59</v>
      </c>
      <c r="F197" s="147">
        <v>1271</v>
      </c>
      <c r="G197" s="151"/>
      <c r="H197" s="143">
        <f>ROUND(E197/F197,2)</f>
        <v>1840.01</v>
      </c>
    </row>
    <row r="198" spans="1:8" ht="13" x14ac:dyDescent="0.3">
      <c r="A198" s="22" t="s">
        <v>331</v>
      </c>
      <c r="B198" s="22" t="s">
        <v>332</v>
      </c>
      <c r="C198" s="22" t="s">
        <v>333</v>
      </c>
      <c r="D198" s="22">
        <v>50</v>
      </c>
      <c r="E198" s="143">
        <v>182.89</v>
      </c>
      <c r="F198" s="147">
        <v>12</v>
      </c>
      <c r="G198" s="149">
        <v>38</v>
      </c>
      <c r="H198" s="143">
        <f>ROUND(E198/F198,2)</f>
        <v>15.24</v>
      </c>
    </row>
    <row r="199" spans="1:8" ht="13" x14ac:dyDescent="0.3">
      <c r="A199" s="22" t="s">
        <v>331</v>
      </c>
      <c r="B199" s="22" t="s">
        <v>332</v>
      </c>
      <c r="C199" s="22" t="s">
        <v>333</v>
      </c>
      <c r="D199" s="22">
        <v>100</v>
      </c>
      <c r="E199" s="143">
        <v>27844.11</v>
      </c>
      <c r="F199" s="147">
        <v>184</v>
      </c>
      <c r="G199" s="151"/>
      <c r="H199" s="143">
        <f>ROUND(E199/F199,2)</f>
        <v>151.33000000000001</v>
      </c>
    </row>
    <row r="200" spans="1:8" ht="13" x14ac:dyDescent="0.3">
      <c r="A200" s="22" t="s">
        <v>334</v>
      </c>
      <c r="B200" s="22" t="s">
        <v>335</v>
      </c>
      <c r="C200" s="22" t="s">
        <v>336</v>
      </c>
      <c r="D200" s="22">
        <v>50</v>
      </c>
      <c r="E200" s="143">
        <v>506.88</v>
      </c>
      <c r="F200" s="147">
        <v>32</v>
      </c>
      <c r="G200" s="149">
        <v>15</v>
      </c>
      <c r="H200" s="143">
        <f>ROUND(E200/F200,2)</f>
        <v>15.84</v>
      </c>
    </row>
    <row r="201" spans="1:8" ht="13" x14ac:dyDescent="0.3">
      <c r="A201" s="22" t="s">
        <v>334</v>
      </c>
      <c r="B201" s="22" t="s">
        <v>335</v>
      </c>
      <c r="C201" s="22" t="s">
        <v>336</v>
      </c>
      <c r="D201" s="22">
        <v>100</v>
      </c>
      <c r="E201" s="143">
        <v>293.01</v>
      </c>
      <c r="F201" s="147">
        <v>16</v>
      </c>
      <c r="G201" s="151"/>
      <c r="H201" s="143">
        <f>ROUND(E201/F201,2)</f>
        <v>18.309999999999999</v>
      </c>
    </row>
    <row r="202" spans="1:8" ht="13" x14ac:dyDescent="0.3">
      <c r="A202" s="22" t="s">
        <v>337</v>
      </c>
      <c r="B202" s="22" t="s">
        <v>338</v>
      </c>
      <c r="C202" s="22" t="s">
        <v>339</v>
      </c>
      <c r="D202" s="22">
        <v>50</v>
      </c>
      <c r="E202" s="143">
        <v>5750.61</v>
      </c>
      <c r="F202" s="147">
        <v>265</v>
      </c>
      <c r="G202" s="149">
        <v>265</v>
      </c>
      <c r="H202" s="143">
        <f>ROUND(E202/F202,2)</f>
        <v>21.7</v>
      </c>
    </row>
    <row r="203" spans="1:8" ht="13" x14ac:dyDescent="0.3">
      <c r="A203" s="22" t="s">
        <v>337</v>
      </c>
      <c r="B203" s="22" t="s">
        <v>338</v>
      </c>
      <c r="C203" s="22" t="s">
        <v>339</v>
      </c>
      <c r="D203" s="22">
        <v>100</v>
      </c>
      <c r="E203" s="143">
        <v>132835.19</v>
      </c>
      <c r="F203" s="147">
        <v>753</v>
      </c>
      <c r="G203" s="151"/>
      <c r="H203" s="143">
        <f>ROUND(E203/F203,2)</f>
        <v>176.41</v>
      </c>
    </row>
    <row r="204" spans="1:8" ht="13" x14ac:dyDescent="0.3">
      <c r="A204" s="22" t="s">
        <v>340</v>
      </c>
      <c r="B204" s="22" t="s">
        <v>341</v>
      </c>
      <c r="C204" s="22" t="s">
        <v>342</v>
      </c>
      <c r="D204" s="22">
        <v>100</v>
      </c>
      <c r="E204" s="143">
        <v>82.27</v>
      </c>
      <c r="F204" s="147">
        <v>5</v>
      </c>
      <c r="G204" s="147">
        <v>4</v>
      </c>
      <c r="H204" s="143">
        <f>ROUND(E204/F204,2)</f>
        <v>16.45</v>
      </c>
    </row>
    <row r="205" spans="1:8" ht="13" x14ac:dyDescent="0.3">
      <c r="A205" s="22" t="s">
        <v>343</v>
      </c>
      <c r="B205" s="22" t="s">
        <v>344</v>
      </c>
      <c r="C205" s="22" t="s">
        <v>345</v>
      </c>
      <c r="D205" s="22">
        <v>50</v>
      </c>
      <c r="E205" s="143">
        <v>3859.16</v>
      </c>
      <c r="F205" s="147">
        <v>191</v>
      </c>
      <c r="G205" s="149">
        <v>275</v>
      </c>
      <c r="H205" s="143">
        <f>ROUND(E205/F205,2)</f>
        <v>20.21</v>
      </c>
    </row>
    <row r="206" spans="1:8" ht="13" x14ac:dyDescent="0.3">
      <c r="A206" s="22" t="s">
        <v>343</v>
      </c>
      <c r="B206" s="22" t="s">
        <v>344</v>
      </c>
      <c r="C206" s="22" t="s">
        <v>345</v>
      </c>
      <c r="D206" s="22">
        <v>100</v>
      </c>
      <c r="E206" s="143">
        <v>83959.44</v>
      </c>
      <c r="F206" s="147">
        <v>1036</v>
      </c>
      <c r="G206" s="151"/>
      <c r="H206" s="143">
        <f>ROUND(E206/F206,2)</f>
        <v>81.040000000000006</v>
      </c>
    </row>
    <row r="207" spans="1:8" ht="13" x14ac:dyDescent="0.3">
      <c r="A207" s="22" t="s">
        <v>346</v>
      </c>
      <c r="B207" s="22" t="s">
        <v>347</v>
      </c>
      <c r="C207" s="22" t="s">
        <v>348</v>
      </c>
      <c r="D207" s="22">
        <v>50</v>
      </c>
      <c r="E207" s="143">
        <v>89.1</v>
      </c>
      <c r="F207" s="147">
        <v>1</v>
      </c>
      <c r="G207" s="149">
        <v>4</v>
      </c>
      <c r="H207" s="143">
        <f>ROUND(E207/F207,2)</f>
        <v>89.1</v>
      </c>
    </row>
    <row r="208" spans="1:8" ht="13" x14ac:dyDescent="0.3">
      <c r="A208" s="22" t="s">
        <v>346</v>
      </c>
      <c r="B208" s="22" t="s">
        <v>347</v>
      </c>
      <c r="C208" s="22" t="s">
        <v>348</v>
      </c>
      <c r="D208" s="22">
        <v>100</v>
      </c>
      <c r="E208" s="143">
        <v>91.79</v>
      </c>
      <c r="F208" s="147">
        <v>5</v>
      </c>
      <c r="G208" s="151"/>
      <c r="H208" s="143">
        <f>ROUND(E208/F208,2)</f>
        <v>18.36</v>
      </c>
    </row>
    <row r="209" spans="1:8" ht="13" x14ac:dyDescent="0.3">
      <c r="A209" s="22" t="s">
        <v>349</v>
      </c>
      <c r="B209" s="22" t="s">
        <v>350</v>
      </c>
      <c r="C209" s="22" t="s">
        <v>351</v>
      </c>
      <c r="D209" s="22">
        <v>50</v>
      </c>
      <c r="E209" s="143">
        <v>70</v>
      </c>
      <c r="F209" s="147">
        <v>6</v>
      </c>
      <c r="G209" s="149">
        <v>15</v>
      </c>
      <c r="H209" s="143">
        <f>ROUND(E209/F209,2)</f>
        <v>11.67</v>
      </c>
    </row>
    <row r="210" spans="1:8" ht="13" x14ac:dyDescent="0.3">
      <c r="A210" s="22" t="s">
        <v>349</v>
      </c>
      <c r="B210" s="22" t="s">
        <v>350</v>
      </c>
      <c r="C210" s="22" t="s">
        <v>351</v>
      </c>
      <c r="D210" s="22">
        <v>100</v>
      </c>
      <c r="E210" s="143">
        <v>1760.17</v>
      </c>
      <c r="F210" s="147">
        <v>51</v>
      </c>
      <c r="G210" s="151"/>
      <c r="H210" s="143">
        <f>ROUND(E210/F210,2)</f>
        <v>34.51</v>
      </c>
    </row>
    <row r="211" spans="1:8" ht="13" x14ac:dyDescent="0.3">
      <c r="A211" s="22" t="s">
        <v>352</v>
      </c>
      <c r="B211" s="22" t="s">
        <v>353</v>
      </c>
      <c r="C211" s="22" t="s">
        <v>354</v>
      </c>
      <c r="D211" s="22">
        <v>50</v>
      </c>
      <c r="E211" s="143">
        <v>3661.18</v>
      </c>
      <c r="F211" s="147">
        <v>182</v>
      </c>
      <c r="G211" s="149">
        <v>253</v>
      </c>
      <c r="H211" s="143">
        <f>ROUND(E211/F211,2)</f>
        <v>20.12</v>
      </c>
    </row>
    <row r="212" spans="1:8" ht="13" x14ac:dyDescent="0.3">
      <c r="A212" s="22" t="s">
        <v>352</v>
      </c>
      <c r="B212" s="22" t="s">
        <v>353</v>
      </c>
      <c r="C212" s="22" t="s">
        <v>354</v>
      </c>
      <c r="D212" s="22">
        <v>100</v>
      </c>
      <c r="E212" s="143">
        <v>81546.710000000006</v>
      </c>
      <c r="F212" s="147">
        <v>957</v>
      </c>
      <c r="G212" s="151"/>
      <c r="H212" s="143">
        <f>ROUND(E212/F212,2)</f>
        <v>85.21</v>
      </c>
    </row>
    <row r="213" spans="1:8" ht="13" x14ac:dyDescent="0.3">
      <c r="A213" s="22" t="s">
        <v>355</v>
      </c>
      <c r="B213" s="22" t="s">
        <v>356</v>
      </c>
      <c r="C213" s="22" t="s">
        <v>357</v>
      </c>
      <c r="D213" s="22">
        <v>50</v>
      </c>
      <c r="E213" s="143">
        <v>38.880000000000003</v>
      </c>
      <c r="F213" s="147">
        <v>2</v>
      </c>
      <c r="G213" s="149">
        <v>9</v>
      </c>
      <c r="H213" s="143">
        <f>ROUND(E213/F213,2)</f>
        <v>19.440000000000001</v>
      </c>
    </row>
    <row r="214" spans="1:8" ht="13" x14ac:dyDescent="0.3">
      <c r="A214" s="22" t="s">
        <v>355</v>
      </c>
      <c r="B214" s="22" t="s">
        <v>356</v>
      </c>
      <c r="C214" s="22" t="s">
        <v>357</v>
      </c>
      <c r="D214" s="22">
        <v>100</v>
      </c>
      <c r="E214" s="143">
        <v>560.77</v>
      </c>
      <c r="F214" s="147">
        <v>23</v>
      </c>
      <c r="G214" s="151"/>
      <c r="H214" s="143">
        <f>ROUND(E214/F214,2)</f>
        <v>24.38</v>
      </c>
    </row>
    <row r="215" spans="1:8" ht="13" x14ac:dyDescent="0.3">
      <c r="A215" s="22" t="s">
        <v>358</v>
      </c>
      <c r="B215" s="22" t="s">
        <v>359</v>
      </c>
      <c r="C215" s="22" t="s">
        <v>360</v>
      </c>
      <c r="D215" s="22">
        <v>50</v>
      </c>
      <c r="E215" s="143">
        <v>520.14</v>
      </c>
      <c r="F215" s="147">
        <v>33</v>
      </c>
      <c r="G215" s="149">
        <v>65</v>
      </c>
      <c r="H215" s="143">
        <f>ROUND(E215/F215,2)</f>
        <v>15.76</v>
      </c>
    </row>
    <row r="216" spans="1:8" ht="13" x14ac:dyDescent="0.3">
      <c r="A216" s="22" t="s">
        <v>358</v>
      </c>
      <c r="B216" s="22" t="s">
        <v>359</v>
      </c>
      <c r="C216" s="22" t="s">
        <v>360</v>
      </c>
      <c r="D216" s="22">
        <v>100</v>
      </c>
      <c r="E216" s="143">
        <v>51286.18</v>
      </c>
      <c r="F216" s="147">
        <v>150</v>
      </c>
      <c r="G216" s="151"/>
      <c r="H216" s="143">
        <f>ROUND(E216/F216,2)</f>
        <v>341.91</v>
      </c>
    </row>
    <row r="217" spans="1:8" ht="13" x14ac:dyDescent="0.3">
      <c r="A217" s="22" t="s">
        <v>361</v>
      </c>
      <c r="B217" s="22" t="s">
        <v>362</v>
      </c>
      <c r="C217" s="22" t="s">
        <v>363</v>
      </c>
      <c r="D217" s="22">
        <v>50</v>
      </c>
      <c r="E217" s="143">
        <v>511.02</v>
      </c>
      <c r="F217" s="147">
        <v>32</v>
      </c>
      <c r="G217" s="149">
        <v>62</v>
      </c>
      <c r="H217" s="143">
        <f>ROUND(E217/F217,2)</f>
        <v>15.97</v>
      </c>
    </row>
    <row r="218" spans="1:8" ht="13" x14ac:dyDescent="0.3">
      <c r="A218" s="22" t="s">
        <v>361</v>
      </c>
      <c r="B218" s="22" t="s">
        <v>362</v>
      </c>
      <c r="C218" s="22" t="s">
        <v>363</v>
      </c>
      <c r="D218" s="22">
        <v>100</v>
      </c>
      <c r="E218" s="143">
        <v>51024.51</v>
      </c>
      <c r="F218" s="147">
        <v>136</v>
      </c>
      <c r="G218" s="151"/>
      <c r="H218" s="143">
        <f>ROUND(E218/F218,2)</f>
        <v>375.18</v>
      </c>
    </row>
    <row r="219" spans="1:8" ht="13" x14ac:dyDescent="0.3">
      <c r="A219" s="22" t="s">
        <v>364</v>
      </c>
      <c r="B219" s="22" t="s">
        <v>365</v>
      </c>
      <c r="C219" s="22" t="s">
        <v>366</v>
      </c>
      <c r="D219" s="22">
        <v>50</v>
      </c>
      <c r="E219" s="143">
        <v>9.1199999999999992</v>
      </c>
      <c r="F219" s="147">
        <v>1</v>
      </c>
      <c r="G219" s="149">
        <v>1</v>
      </c>
      <c r="H219" s="143">
        <f>ROUND(E219/F219,2)</f>
        <v>9.1199999999999992</v>
      </c>
    </row>
    <row r="220" spans="1:8" ht="13" x14ac:dyDescent="0.3">
      <c r="A220" s="22" t="s">
        <v>364</v>
      </c>
      <c r="B220" s="22" t="s">
        <v>365</v>
      </c>
      <c r="C220" s="22" t="s">
        <v>366</v>
      </c>
      <c r="D220" s="22">
        <v>100</v>
      </c>
      <c r="E220" s="143">
        <v>71.23</v>
      </c>
      <c r="F220" s="147">
        <v>7</v>
      </c>
      <c r="G220" s="151"/>
      <c r="H220" s="143">
        <f>ROUND(E220/F220,2)</f>
        <v>10.18</v>
      </c>
    </row>
    <row r="221" spans="1:8" ht="13" x14ac:dyDescent="0.3">
      <c r="A221" s="22" t="s">
        <v>367</v>
      </c>
      <c r="B221" s="22" t="s">
        <v>368</v>
      </c>
      <c r="C221" s="22" t="s">
        <v>369</v>
      </c>
      <c r="D221" s="22">
        <v>100</v>
      </c>
      <c r="E221" s="143">
        <v>190.44</v>
      </c>
      <c r="F221" s="147">
        <v>7</v>
      </c>
      <c r="G221" s="147">
        <v>2</v>
      </c>
      <c r="H221" s="143">
        <f>ROUND(E221/F221,2)</f>
        <v>27.21</v>
      </c>
    </row>
    <row r="222" spans="1:8" ht="13" x14ac:dyDescent="0.3">
      <c r="A222" s="22" t="s">
        <v>370</v>
      </c>
      <c r="B222" s="22" t="s">
        <v>371</v>
      </c>
      <c r="C222" s="22" t="s">
        <v>372</v>
      </c>
      <c r="D222" s="22">
        <v>50</v>
      </c>
      <c r="E222" s="143">
        <v>1930.18</v>
      </c>
      <c r="F222" s="147">
        <v>80</v>
      </c>
      <c r="G222" s="149">
        <v>158</v>
      </c>
      <c r="H222" s="143">
        <f>ROUND(E222/F222,2)</f>
        <v>24.13</v>
      </c>
    </row>
    <row r="223" spans="1:8" ht="13" x14ac:dyDescent="0.3">
      <c r="A223" s="22" t="s">
        <v>370</v>
      </c>
      <c r="B223" s="22" t="s">
        <v>371</v>
      </c>
      <c r="C223" s="22" t="s">
        <v>372</v>
      </c>
      <c r="D223" s="22">
        <v>100</v>
      </c>
      <c r="E223" s="143">
        <v>90098.47</v>
      </c>
      <c r="F223" s="147">
        <v>507</v>
      </c>
      <c r="G223" s="151"/>
      <c r="H223" s="143">
        <f>ROUND(E223/F223,2)</f>
        <v>177.71</v>
      </c>
    </row>
    <row r="224" spans="1:8" ht="13" x14ac:dyDescent="0.3">
      <c r="A224" s="22" t="s">
        <v>373</v>
      </c>
      <c r="B224" s="22" t="s">
        <v>374</v>
      </c>
      <c r="C224" s="22" t="s">
        <v>375</v>
      </c>
      <c r="D224" s="22">
        <v>50</v>
      </c>
      <c r="E224" s="143">
        <v>126.23</v>
      </c>
      <c r="F224" s="147">
        <v>3</v>
      </c>
      <c r="G224" s="149">
        <v>18</v>
      </c>
      <c r="H224" s="143">
        <f>ROUND(E224/F224,2)</f>
        <v>42.08</v>
      </c>
    </row>
    <row r="225" spans="1:8" ht="13" x14ac:dyDescent="0.3">
      <c r="A225" s="22" t="s">
        <v>373</v>
      </c>
      <c r="B225" s="22" t="s">
        <v>374</v>
      </c>
      <c r="C225" s="22" t="s">
        <v>375</v>
      </c>
      <c r="D225" s="22">
        <v>100</v>
      </c>
      <c r="E225" s="143">
        <v>1542.08</v>
      </c>
      <c r="F225" s="147">
        <v>62</v>
      </c>
      <c r="G225" s="151"/>
      <c r="H225" s="143">
        <f>ROUND(E225/F225,2)</f>
        <v>24.87</v>
      </c>
    </row>
    <row r="226" spans="1:8" ht="13" x14ac:dyDescent="0.3">
      <c r="A226" s="22" t="s">
        <v>376</v>
      </c>
      <c r="B226" s="22" t="s">
        <v>377</v>
      </c>
      <c r="C226" s="22" t="s">
        <v>378</v>
      </c>
      <c r="D226" s="22">
        <v>50</v>
      </c>
      <c r="E226" s="143">
        <v>66.63</v>
      </c>
      <c r="F226" s="147">
        <v>2</v>
      </c>
      <c r="G226" s="149">
        <v>4</v>
      </c>
      <c r="H226" s="143">
        <f>ROUND(E226/F226,2)</f>
        <v>33.32</v>
      </c>
    </row>
    <row r="227" spans="1:8" ht="13" x14ac:dyDescent="0.3">
      <c r="A227" s="22" t="s">
        <v>376</v>
      </c>
      <c r="B227" s="22" t="s">
        <v>377</v>
      </c>
      <c r="C227" s="22" t="s">
        <v>378</v>
      </c>
      <c r="D227" s="22">
        <v>100</v>
      </c>
      <c r="E227" s="143">
        <v>277.58</v>
      </c>
      <c r="F227" s="147">
        <v>14</v>
      </c>
      <c r="G227" s="151"/>
      <c r="H227" s="143">
        <f>ROUND(E227/F227,2)</f>
        <v>19.829999999999998</v>
      </c>
    </row>
    <row r="228" spans="1:8" ht="13" x14ac:dyDescent="0.3">
      <c r="A228" s="22" t="s">
        <v>379</v>
      </c>
      <c r="B228" s="22" t="s">
        <v>380</v>
      </c>
      <c r="C228" s="22" t="s">
        <v>381</v>
      </c>
      <c r="D228" s="22">
        <v>50</v>
      </c>
      <c r="E228" s="143">
        <v>443.64</v>
      </c>
      <c r="F228" s="147">
        <v>21</v>
      </c>
      <c r="G228" s="149">
        <v>19</v>
      </c>
      <c r="H228" s="143">
        <f>ROUND(E228/F228,2)</f>
        <v>21.13</v>
      </c>
    </row>
    <row r="229" spans="1:8" ht="13" x14ac:dyDescent="0.3">
      <c r="A229" s="22" t="s">
        <v>379</v>
      </c>
      <c r="B229" s="22" t="s">
        <v>380</v>
      </c>
      <c r="C229" s="22" t="s">
        <v>381</v>
      </c>
      <c r="D229" s="22">
        <v>100</v>
      </c>
      <c r="E229" s="143">
        <v>438.65</v>
      </c>
      <c r="F229" s="147">
        <v>33</v>
      </c>
      <c r="G229" s="151"/>
      <c r="H229" s="143">
        <f>ROUND(E229/F229,2)</f>
        <v>13.29</v>
      </c>
    </row>
    <row r="230" spans="1:8" ht="13" x14ac:dyDescent="0.3">
      <c r="A230" s="22" t="s">
        <v>382</v>
      </c>
      <c r="B230" s="22" t="s">
        <v>383</v>
      </c>
      <c r="C230" s="22" t="s">
        <v>384</v>
      </c>
      <c r="D230" s="22">
        <v>50</v>
      </c>
      <c r="E230" s="143">
        <v>181.17</v>
      </c>
      <c r="F230" s="147">
        <v>8</v>
      </c>
      <c r="G230" s="149">
        <v>20</v>
      </c>
      <c r="H230" s="143">
        <f>ROUND(E230/F230,2)</f>
        <v>22.65</v>
      </c>
    </row>
    <row r="231" spans="1:8" ht="13" x14ac:dyDescent="0.3">
      <c r="A231" s="22" t="s">
        <v>382</v>
      </c>
      <c r="B231" s="22" t="s">
        <v>383</v>
      </c>
      <c r="C231" s="22" t="s">
        <v>384</v>
      </c>
      <c r="D231" s="22">
        <v>100</v>
      </c>
      <c r="E231" s="143">
        <v>1393.57</v>
      </c>
      <c r="F231" s="147">
        <v>54</v>
      </c>
      <c r="G231" s="151"/>
      <c r="H231" s="143">
        <f>ROUND(E231/F231,2)</f>
        <v>25.81</v>
      </c>
    </row>
    <row r="232" spans="1:8" ht="13" x14ac:dyDescent="0.3">
      <c r="A232" s="22" t="s">
        <v>385</v>
      </c>
      <c r="B232" s="22" t="s">
        <v>386</v>
      </c>
      <c r="C232" s="22" t="s">
        <v>387</v>
      </c>
      <c r="D232" s="22">
        <v>50</v>
      </c>
      <c r="E232" s="143">
        <v>1112.51</v>
      </c>
      <c r="F232" s="147">
        <v>46</v>
      </c>
      <c r="G232" s="149">
        <v>104</v>
      </c>
      <c r="H232" s="143">
        <f>ROUND(E232/F232,2)</f>
        <v>24.19</v>
      </c>
    </row>
    <row r="233" spans="1:8" ht="13" x14ac:dyDescent="0.3">
      <c r="A233" s="22" t="s">
        <v>385</v>
      </c>
      <c r="B233" s="22" t="s">
        <v>386</v>
      </c>
      <c r="C233" s="22" t="s">
        <v>387</v>
      </c>
      <c r="D233" s="22">
        <v>100</v>
      </c>
      <c r="E233" s="143">
        <v>86446.59</v>
      </c>
      <c r="F233" s="147">
        <v>344</v>
      </c>
      <c r="G233" s="151"/>
      <c r="H233" s="143">
        <f>ROUND(E233/F233,2)</f>
        <v>251.3</v>
      </c>
    </row>
    <row r="234" spans="1:8" ht="13" x14ac:dyDescent="0.3">
      <c r="A234" s="22" t="s">
        <v>388</v>
      </c>
      <c r="B234" s="22" t="s">
        <v>389</v>
      </c>
      <c r="C234" s="22" t="s">
        <v>390</v>
      </c>
      <c r="D234" s="22">
        <v>50</v>
      </c>
      <c r="E234" s="143">
        <v>4151.1099999999997</v>
      </c>
      <c r="F234" s="147">
        <v>249</v>
      </c>
      <c r="G234" s="149">
        <v>1796</v>
      </c>
      <c r="H234" s="143">
        <f>ROUND(E234/F234,2)</f>
        <v>16.670000000000002</v>
      </c>
    </row>
    <row r="235" spans="1:8" ht="13" x14ac:dyDescent="0.3">
      <c r="A235" s="22" t="s">
        <v>388</v>
      </c>
      <c r="B235" s="22" t="s">
        <v>389</v>
      </c>
      <c r="C235" s="22" t="s">
        <v>390</v>
      </c>
      <c r="D235" s="22">
        <v>100</v>
      </c>
      <c r="E235" s="143">
        <v>6440473.1799999997</v>
      </c>
      <c r="F235" s="147">
        <v>5155</v>
      </c>
      <c r="G235" s="151"/>
      <c r="H235" s="143">
        <f>ROUND(E235/F235,2)</f>
        <v>1249.3599999999999</v>
      </c>
    </row>
    <row r="236" spans="1:8" ht="13" x14ac:dyDescent="0.3">
      <c r="A236" s="22" t="s">
        <v>391</v>
      </c>
      <c r="B236" s="22" t="s">
        <v>392</v>
      </c>
      <c r="C236" s="22" t="s">
        <v>393</v>
      </c>
      <c r="D236" s="22">
        <v>50</v>
      </c>
      <c r="E236" s="143">
        <v>153.59</v>
      </c>
      <c r="F236" s="147">
        <v>10</v>
      </c>
      <c r="G236" s="149">
        <v>61</v>
      </c>
      <c r="H236" s="143">
        <f>ROUND(E236/F236,2)</f>
        <v>15.36</v>
      </c>
    </row>
    <row r="237" spans="1:8" ht="13" x14ac:dyDescent="0.3">
      <c r="A237" s="22" t="s">
        <v>391</v>
      </c>
      <c r="B237" s="22" t="s">
        <v>392</v>
      </c>
      <c r="C237" s="22" t="s">
        <v>393</v>
      </c>
      <c r="D237" s="22">
        <v>100</v>
      </c>
      <c r="E237" s="143">
        <v>220479.35</v>
      </c>
      <c r="F237" s="147">
        <v>240</v>
      </c>
      <c r="G237" s="151"/>
      <c r="H237" s="143">
        <f>ROUND(E237/F237,2)</f>
        <v>918.66</v>
      </c>
    </row>
    <row r="238" spans="1:8" ht="13" x14ac:dyDescent="0.3">
      <c r="A238" s="22" t="s">
        <v>394</v>
      </c>
      <c r="B238" s="22" t="s">
        <v>395</v>
      </c>
      <c r="C238" s="22" t="s">
        <v>396</v>
      </c>
      <c r="D238" s="22">
        <v>50</v>
      </c>
      <c r="E238" s="143">
        <v>377.41</v>
      </c>
      <c r="F238" s="147">
        <v>11</v>
      </c>
      <c r="G238" s="149">
        <v>83</v>
      </c>
      <c r="H238" s="143">
        <f>ROUND(E238/F238,2)</f>
        <v>34.31</v>
      </c>
    </row>
    <row r="239" spans="1:8" ht="13" x14ac:dyDescent="0.3">
      <c r="A239" s="22" t="s">
        <v>394</v>
      </c>
      <c r="B239" s="22" t="s">
        <v>395</v>
      </c>
      <c r="C239" s="22" t="s">
        <v>396</v>
      </c>
      <c r="D239" s="22">
        <v>100</v>
      </c>
      <c r="E239" s="143">
        <v>67960.03</v>
      </c>
      <c r="F239" s="147">
        <v>226</v>
      </c>
      <c r="G239" s="151"/>
      <c r="H239" s="143">
        <f>ROUND(E239/F239,2)</f>
        <v>300.70999999999998</v>
      </c>
    </row>
    <row r="240" spans="1:8" ht="13" x14ac:dyDescent="0.3">
      <c r="A240" s="22" t="s">
        <v>397</v>
      </c>
      <c r="B240" s="22" t="s">
        <v>398</v>
      </c>
      <c r="C240" s="22" t="s">
        <v>399</v>
      </c>
      <c r="D240" s="22">
        <v>50</v>
      </c>
      <c r="E240" s="143">
        <v>1237.94</v>
      </c>
      <c r="F240" s="147">
        <v>69</v>
      </c>
      <c r="G240" s="149">
        <v>235</v>
      </c>
      <c r="H240" s="143">
        <f>ROUND(E240/F240,2)</f>
        <v>17.940000000000001</v>
      </c>
    </row>
    <row r="241" spans="1:8" ht="13" x14ac:dyDescent="0.3">
      <c r="A241" s="22" t="s">
        <v>397</v>
      </c>
      <c r="B241" s="22" t="s">
        <v>398</v>
      </c>
      <c r="C241" s="22" t="s">
        <v>399</v>
      </c>
      <c r="D241" s="22">
        <v>100</v>
      </c>
      <c r="E241" s="143">
        <v>216130.33</v>
      </c>
      <c r="F241" s="147">
        <v>699</v>
      </c>
      <c r="G241" s="151"/>
      <c r="H241" s="143">
        <f>ROUND(E241/F241,2)</f>
        <v>309.2</v>
      </c>
    </row>
    <row r="242" spans="1:8" ht="13" x14ac:dyDescent="0.3">
      <c r="A242" s="22" t="s">
        <v>400</v>
      </c>
      <c r="B242" s="22" t="s">
        <v>401</v>
      </c>
      <c r="C242" s="22" t="s">
        <v>402</v>
      </c>
      <c r="D242" s="22">
        <v>50</v>
      </c>
      <c r="E242" s="143">
        <v>37.659999999999997</v>
      </c>
      <c r="F242" s="147">
        <v>2</v>
      </c>
      <c r="G242" s="149">
        <v>19</v>
      </c>
      <c r="H242" s="143">
        <f>ROUND(E242/F242,2)</f>
        <v>18.829999999999998</v>
      </c>
    </row>
    <row r="243" spans="1:8" ht="13" x14ac:dyDescent="0.3">
      <c r="A243" s="22" t="s">
        <v>400</v>
      </c>
      <c r="B243" s="22" t="s">
        <v>401</v>
      </c>
      <c r="C243" s="22" t="s">
        <v>402</v>
      </c>
      <c r="D243" s="22">
        <v>100</v>
      </c>
      <c r="E243" s="143">
        <v>25721.439999999999</v>
      </c>
      <c r="F243" s="147">
        <v>40</v>
      </c>
      <c r="G243" s="151"/>
      <c r="H243" s="143">
        <f>ROUND(E243/F243,2)</f>
        <v>643.04</v>
      </c>
    </row>
    <row r="244" spans="1:8" ht="13" x14ac:dyDescent="0.3">
      <c r="A244" s="22" t="s">
        <v>403</v>
      </c>
      <c r="B244" s="22" t="s">
        <v>404</v>
      </c>
      <c r="C244" s="22" t="s">
        <v>405</v>
      </c>
      <c r="D244" s="22">
        <v>50</v>
      </c>
      <c r="E244" s="143">
        <v>304.3</v>
      </c>
      <c r="F244" s="147">
        <v>19</v>
      </c>
      <c r="G244" s="149">
        <v>39</v>
      </c>
      <c r="H244" s="143">
        <f>ROUND(E244/F244,2)</f>
        <v>16.02</v>
      </c>
    </row>
    <row r="245" spans="1:8" ht="13" x14ac:dyDescent="0.3">
      <c r="A245" s="22" t="s">
        <v>403</v>
      </c>
      <c r="B245" s="22" t="s">
        <v>404</v>
      </c>
      <c r="C245" s="22" t="s">
        <v>405</v>
      </c>
      <c r="D245" s="22">
        <v>100</v>
      </c>
      <c r="E245" s="143">
        <v>4195.8500000000004</v>
      </c>
      <c r="F245" s="147">
        <v>117</v>
      </c>
      <c r="G245" s="151"/>
      <c r="H245" s="143">
        <f>ROUND(E245/F245,2)</f>
        <v>35.86</v>
      </c>
    </row>
    <row r="246" spans="1:8" ht="13" x14ac:dyDescent="0.3">
      <c r="A246" s="22" t="s">
        <v>406</v>
      </c>
      <c r="B246" s="22" t="s">
        <v>407</v>
      </c>
      <c r="C246" s="22" t="s">
        <v>408</v>
      </c>
      <c r="D246" s="22">
        <v>100</v>
      </c>
      <c r="E246" s="143">
        <v>148.02000000000001</v>
      </c>
      <c r="F246" s="147">
        <v>9</v>
      </c>
      <c r="G246" s="147">
        <v>2</v>
      </c>
      <c r="H246" s="143">
        <f>ROUND(E246/F246,2)</f>
        <v>16.45</v>
      </c>
    </row>
    <row r="247" spans="1:8" ht="13" x14ac:dyDescent="0.3">
      <c r="A247" s="22" t="s">
        <v>409</v>
      </c>
      <c r="B247" s="22" t="s">
        <v>410</v>
      </c>
      <c r="C247" s="22" t="s">
        <v>411</v>
      </c>
      <c r="D247" s="22">
        <v>50</v>
      </c>
      <c r="E247" s="143">
        <v>32.119999999999997</v>
      </c>
      <c r="F247" s="147">
        <v>1</v>
      </c>
      <c r="G247" s="149">
        <v>19</v>
      </c>
      <c r="H247" s="143">
        <f>ROUND(E247/F247,2)</f>
        <v>32.119999999999997</v>
      </c>
    </row>
    <row r="248" spans="1:8" ht="13" x14ac:dyDescent="0.3">
      <c r="A248" s="22" t="s">
        <v>409</v>
      </c>
      <c r="B248" s="22" t="s">
        <v>410</v>
      </c>
      <c r="C248" s="22" t="s">
        <v>411</v>
      </c>
      <c r="D248" s="22">
        <v>100</v>
      </c>
      <c r="E248" s="143">
        <v>1476.44</v>
      </c>
      <c r="F248" s="147">
        <v>31</v>
      </c>
      <c r="G248" s="151"/>
      <c r="H248" s="143">
        <f>ROUND(E248/F248,2)</f>
        <v>47.63</v>
      </c>
    </row>
    <row r="249" spans="1:8" ht="13" x14ac:dyDescent="0.3">
      <c r="A249" s="22" t="s">
        <v>412</v>
      </c>
      <c r="B249" s="22" t="s">
        <v>413</v>
      </c>
      <c r="C249" s="22" t="s">
        <v>414</v>
      </c>
      <c r="D249" s="22">
        <v>50</v>
      </c>
      <c r="E249" s="143">
        <v>1051.1500000000001</v>
      </c>
      <c r="F249" s="147">
        <v>78</v>
      </c>
      <c r="G249" s="149">
        <v>390</v>
      </c>
      <c r="H249" s="143">
        <f>ROUND(E249/F249,2)</f>
        <v>13.48</v>
      </c>
    </row>
    <row r="250" spans="1:8" ht="13" x14ac:dyDescent="0.3">
      <c r="A250" s="22" t="s">
        <v>412</v>
      </c>
      <c r="B250" s="22" t="s">
        <v>413</v>
      </c>
      <c r="C250" s="22" t="s">
        <v>414</v>
      </c>
      <c r="D250" s="22">
        <v>100</v>
      </c>
      <c r="E250" s="143">
        <v>1041967.35</v>
      </c>
      <c r="F250" s="147">
        <v>1546</v>
      </c>
      <c r="G250" s="151"/>
      <c r="H250" s="143">
        <f>ROUND(E250/F250,2)</f>
        <v>673.98</v>
      </c>
    </row>
    <row r="251" spans="1:8" ht="13" x14ac:dyDescent="0.3">
      <c r="A251" s="22" t="s">
        <v>415</v>
      </c>
      <c r="B251" s="22" t="s">
        <v>416</v>
      </c>
      <c r="C251" s="22" t="s">
        <v>417</v>
      </c>
      <c r="D251" s="22">
        <v>50</v>
      </c>
      <c r="E251" s="143">
        <v>608.41</v>
      </c>
      <c r="F251" s="147">
        <v>34</v>
      </c>
      <c r="G251" s="149">
        <v>679</v>
      </c>
      <c r="H251" s="143">
        <f>ROUND(E251/F251,2)</f>
        <v>17.89</v>
      </c>
    </row>
    <row r="252" spans="1:8" ht="13" x14ac:dyDescent="0.3">
      <c r="A252" s="22" t="s">
        <v>415</v>
      </c>
      <c r="B252" s="22" t="s">
        <v>416</v>
      </c>
      <c r="C252" s="22" t="s">
        <v>417</v>
      </c>
      <c r="D252" s="22">
        <v>100</v>
      </c>
      <c r="E252" s="143">
        <v>3499980.13</v>
      </c>
      <c r="F252" s="147">
        <v>1493</v>
      </c>
      <c r="G252" s="151"/>
      <c r="H252" s="143">
        <f>ROUND(E252/F252,2)</f>
        <v>2344.2600000000002</v>
      </c>
    </row>
    <row r="253" spans="1:8" ht="13" x14ac:dyDescent="0.3">
      <c r="A253" s="22" t="s">
        <v>418</v>
      </c>
      <c r="B253" s="22" t="s">
        <v>419</v>
      </c>
      <c r="C253" s="22" t="s">
        <v>420</v>
      </c>
      <c r="D253" s="22">
        <v>50</v>
      </c>
      <c r="E253" s="143">
        <v>230.19</v>
      </c>
      <c r="F253" s="147">
        <v>12</v>
      </c>
      <c r="G253" s="149">
        <v>310</v>
      </c>
      <c r="H253" s="143">
        <f>ROUND(E253/F253,2)</f>
        <v>19.18</v>
      </c>
    </row>
    <row r="254" spans="1:8" ht="13" x14ac:dyDescent="0.3">
      <c r="A254" s="22" t="s">
        <v>418</v>
      </c>
      <c r="B254" s="22" t="s">
        <v>419</v>
      </c>
      <c r="C254" s="22" t="s">
        <v>420</v>
      </c>
      <c r="D254" s="22">
        <v>100</v>
      </c>
      <c r="E254" s="143">
        <v>1350470.2</v>
      </c>
      <c r="F254" s="147">
        <v>691</v>
      </c>
      <c r="G254" s="151"/>
      <c r="H254" s="143">
        <f>ROUND(E254/F254,2)</f>
        <v>1954.37</v>
      </c>
    </row>
    <row r="255" spans="1:8" ht="13" x14ac:dyDescent="0.3">
      <c r="A255" s="22" t="s">
        <v>421</v>
      </c>
      <c r="B255" s="22" t="s">
        <v>422</v>
      </c>
      <c r="C255" s="22" t="s">
        <v>423</v>
      </c>
      <c r="D255" s="22">
        <v>50</v>
      </c>
      <c r="E255" s="143">
        <v>17.04</v>
      </c>
      <c r="F255" s="147">
        <v>2</v>
      </c>
      <c r="G255" s="149">
        <v>12</v>
      </c>
      <c r="H255" s="143">
        <f>ROUND(E255/F255,2)</f>
        <v>8.52</v>
      </c>
    </row>
    <row r="256" spans="1:8" ht="13" x14ac:dyDescent="0.3">
      <c r="A256" s="22" t="s">
        <v>421</v>
      </c>
      <c r="B256" s="22" t="s">
        <v>422</v>
      </c>
      <c r="C256" s="22" t="s">
        <v>423</v>
      </c>
      <c r="D256" s="22">
        <v>100</v>
      </c>
      <c r="E256" s="143">
        <v>11570.42</v>
      </c>
      <c r="F256" s="147">
        <v>29</v>
      </c>
      <c r="G256" s="151"/>
      <c r="H256" s="143">
        <f>ROUND(E256/F256,2)</f>
        <v>398.98</v>
      </c>
    </row>
    <row r="257" spans="1:8" ht="13" x14ac:dyDescent="0.3">
      <c r="A257" s="22" t="s">
        <v>424</v>
      </c>
      <c r="B257" s="22" t="s">
        <v>425</v>
      </c>
      <c r="C257" s="22" t="s">
        <v>426</v>
      </c>
      <c r="D257" s="22">
        <v>50</v>
      </c>
      <c r="E257" s="143">
        <v>95.87</v>
      </c>
      <c r="F257" s="147">
        <v>10</v>
      </c>
      <c r="G257" s="149">
        <v>6</v>
      </c>
      <c r="H257" s="143">
        <f>ROUND(E257/F257,2)</f>
        <v>9.59</v>
      </c>
    </row>
    <row r="258" spans="1:8" ht="13" x14ac:dyDescent="0.3">
      <c r="A258" s="22" t="s">
        <v>424</v>
      </c>
      <c r="B258" s="22" t="s">
        <v>425</v>
      </c>
      <c r="C258" s="22" t="s">
        <v>426</v>
      </c>
      <c r="D258" s="22">
        <v>100</v>
      </c>
      <c r="E258" s="143">
        <v>158.33000000000001</v>
      </c>
      <c r="F258" s="147">
        <v>16</v>
      </c>
      <c r="G258" s="151"/>
      <c r="H258" s="143">
        <f>ROUND(E258/F258,2)</f>
        <v>9.9</v>
      </c>
    </row>
    <row r="259" spans="1:8" ht="13" x14ac:dyDescent="0.3">
      <c r="A259" s="22" t="s">
        <v>427</v>
      </c>
      <c r="B259" s="22" t="s">
        <v>428</v>
      </c>
      <c r="C259" s="22" t="s">
        <v>429</v>
      </c>
      <c r="D259" s="22">
        <v>50</v>
      </c>
      <c r="E259" s="143">
        <v>5.43</v>
      </c>
      <c r="F259" s="147">
        <v>1</v>
      </c>
      <c r="G259" s="149">
        <v>8</v>
      </c>
      <c r="H259" s="143">
        <f>ROUND(E259/F259,2)</f>
        <v>5.43</v>
      </c>
    </row>
    <row r="260" spans="1:8" ht="13" x14ac:dyDescent="0.3">
      <c r="A260" s="22" t="s">
        <v>427</v>
      </c>
      <c r="B260" s="22" t="s">
        <v>428</v>
      </c>
      <c r="C260" s="22" t="s">
        <v>429</v>
      </c>
      <c r="D260" s="22">
        <v>100</v>
      </c>
      <c r="E260" s="143">
        <v>215.29</v>
      </c>
      <c r="F260" s="147">
        <v>18</v>
      </c>
      <c r="G260" s="151"/>
      <c r="H260" s="143">
        <f>ROUND(E260/F260,2)</f>
        <v>11.96</v>
      </c>
    </row>
    <row r="261" spans="1:8" ht="13" x14ac:dyDescent="0.3">
      <c r="A261" s="22" t="s">
        <v>430</v>
      </c>
      <c r="B261" s="22" t="s">
        <v>431</v>
      </c>
      <c r="C261" s="22" t="s">
        <v>432</v>
      </c>
      <c r="D261" s="22">
        <v>50</v>
      </c>
      <c r="E261" s="143">
        <v>54.72</v>
      </c>
      <c r="F261" s="147">
        <v>3</v>
      </c>
      <c r="G261" s="147">
        <v>1</v>
      </c>
      <c r="H261" s="143">
        <f>ROUND(E261/F261,2)</f>
        <v>18.239999999999998</v>
      </c>
    </row>
    <row r="262" spans="1:8" ht="13" x14ac:dyDescent="0.3">
      <c r="A262" s="22" t="s">
        <v>433</v>
      </c>
      <c r="B262" s="22" t="s">
        <v>431</v>
      </c>
      <c r="C262" s="22" t="s">
        <v>432</v>
      </c>
      <c r="D262" s="22">
        <v>50</v>
      </c>
      <c r="E262" s="143">
        <v>54.72</v>
      </c>
      <c r="F262" s="147">
        <v>3</v>
      </c>
      <c r="G262" s="147">
        <v>1</v>
      </c>
      <c r="H262" s="143">
        <f>ROUND(E262/F262,2)</f>
        <v>18.239999999999998</v>
      </c>
    </row>
    <row r="263" spans="1:8" ht="13" x14ac:dyDescent="0.3">
      <c r="A263" s="22" t="s">
        <v>434</v>
      </c>
      <c r="B263" s="22" t="s">
        <v>435</v>
      </c>
      <c r="C263" s="22" t="s">
        <v>436</v>
      </c>
      <c r="D263" s="22">
        <v>50</v>
      </c>
      <c r="E263" s="143">
        <v>1632.88</v>
      </c>
      <c r="F263" s="147">
        <v>90</v>
      </c>
      <c r="G263" s="149">
        <v>1481</v>
      </c>
      <c r="H263" s="143">
        <f>ROUND(E263/F263,2)</f>
        <v>18.14</v>
      </c>
    </row>
    <row r="264" spans="1:8" ht="13" x14ac:dyDescent="0.3">
      <c r="A264" s="22" t="s">
        <v>434</v>
      </c>
      <c r="B264" s="22" t="s">
        <v>435</v>
      </c>
      <c r="C264" s="22" t="s">
        <v>436</v>
      </c>
      <c r="D264" s="22">
        <v>100</v>
      </c>
      <c r="E264" s="143">
        <v>3218807.6</v>
      </c>
      <c r="F264" s="147">
        <v>2543</v>
      </c>
      <c r="G264" s="151"/>
      <c r="H264" s="143">
        <f>ROUND(E264/F264,2)</f>
        <v>1265.75</v>
      </c>
    </row>
    <row r="265" spans="1:8" ht="13" x14ac:dyDescent="0.3">
      <c r="A265" s="22" t="s">
        <v>437</v>
      </c>
      <c r="B265" s="22" t="s">
        <v>438</v>
      </c>
      <c r="C265" s="22" t="s">
        <v>439</v>
      </c>
      <c r="D265" s="22">
        <v>100</v>
      </c>
      <c r="E265" s="143">
        <v>323.10000000000002</v>
      </c>
      <c r="F265" s="147">
        <v>13</v>
      </c>
      <c r="G265" s="147">
        <v>4</v>
      </c>
      <c r="H265" s="143">
        <f>ROUND(E265/F265,2)</f>
        <v>24.85</v>
      </c>
    </row>
    <row r="266" spans="1:8" ht="13" x14ac:dyDescent="0.3">
      <c r="A266" s="22" t="s">
        <v>440</v>
      </c>
      <c r="B266" s="22" t="s">
        <v>441</v>
      </c>
      <c r="C266" s="22" t="s">
        <v>442</v>
      </c>
      <c r="D266" s="22">
        <v>100</v>
      </c>
      <c r="E266" s="143">
        <v>114.44</v>
      </c>
      <c r="F266" s="147">
        <v>5</v>
      </c>
      <c r="G266" s="147">
        <v>3</v>
      </c>
      <c r="H266" s="143">
        <f>ROUND(E266/F266,2)</f>
        <v>22.89</v>
      </c>
    </row>
    <row r="267" spans="1:8" ht="13" x14ac:dyDescent="0.3">
      <c r="A267" s="22" t="s">
        <v>443</v>
      </c>
      <c r="B267" s="22" t="s">
        <v>444</v>
      </c>
      <c r="C267" s="22" t="s">
        <v>445</v>
      </c>
      <c r="D267" s="22">
        <v>50</v>
      </c>
      <c r="E267" s="143">
        <v>214.14</v>
      </c>
      <c r="F267" s="147">
        <v>14</v>
      </c>
      <c r="G267" s="149">
        <v>6</v>
      </c>
      <c r="H267" s="143">
        <f>ROUND(E267/F267,2)</f>
        <v>15.3</v>
      </c>
    </row>
    <row r="268" spans="1:8" ht="13" x14ac:dyDescent="0.3">
      <c r="A268" s="22" t="s">
        <v>443</v>
      </c>
      <c r="B268" s="22" t="s">
        <v>444</v>
      </c>
      <c r="C268" s="22" t="s">
        <v>445</v>
      </c>
      <c r="D268" s="22">
        <v>100</v>
      </c>
      <c r="E268" s="143">
        <v>33.65</v>
      </c>
      <c r="F268" s="147">
        <v>4</v>
      </c>
      <c r="G268" s="151"/>
      <c r="H268" s="143">
        <f>ROUND(E268/F268,2)</f>
        <v>8.41</v>
      </c>
    </row>
    <row r="269" spans="1:8" ht="13" x14ac:dyDescent="0.3">
      <c r="A269" s="22" t="s">
        <v>446</v>
      </c>
      <c r="B269" s="22" t="s">
        <v>447</v>
      </c>
      <c r="C269" s="22" t="s">
        <v>448</v>
      </c>
      <c r="D269" s="22">
        <v>50</v>
      </c>
      <c r="E269" s="143">
        <v>181.27</v>
      </c>
      <c r="F269" s="147">
        <v>9</v>
      </c>
      <c r="G269" s="149">
        <v>3</v>
      </c>
      <c r="H269" s="143">
        <f>ROUND(E269/F269,2)</f>
        <v>20.14</v>
      </c>
    </row>
    <row r="270" spans="1:8" ht="13" x14ac:dyDescent="0.3">
      <c r="A270" s="22" t="s">
        <v>446</v>
      </c>
      <c r="B270" s="22" t="s">
        <v>447</v>
      </c>
      <c r="C270" s="22" t="s">
        <v>448</v>
      </c>
      <c r="D270" s="22">
        <v>100</v>
      </c>
      <c r="E270" s="143">
        <v>864.8</v>
      </c>
      <c r="F270" s="147">
        <v>4</v>
      </c>
      <c r="G270" s="151"/>
      <c r="H270" s="143">
        <f>ROUND(E270/F270,2)</f>
        <v>216.2</v>
      </c>
    </row>
    <row r="271" spans="1:8" ht="13" x14ac:dyDescent="0.3">
      <c r="A271" s="22" t="s">
        <v>449</v>
      </c>
      <c r="B271" s="22" t="s">
        <v>450</v>
      </c>
      <c r="C271" s="22" t="s">
        <v>451</v>
      </c>
      <c r="D271" s="22">
        <v>50</v>
      </c>
      <c r="E271" s="143">
        <v>248.1</v>
      </c>
      <c r="F271" s="147">
        <v>6</v>
      </c>
      <c r="G271" s="149">
        <v>7</v>
      </c>
      <c r="H271" s="143">
        <f>ROUND(E271/F271,2)</f>
        <v>41.35</v>
      </c>
    </row>
    <row r="272" spans="1:8" ht="13" x14ac:dyDescent="0.3">
      <c r="A272" s="22" t="s">
        <v>449</v>
      </c>
      <c r="B272" s="22" t="s">
        <v>450</v>
      </c>
      <c r="C272" s="22" t="s">
        <v>451</v>
      </c>
      <c r="D272" s="22">
        <v>100</v>
      </c>
      <c r="E272" s="143">
        <v>19932.28</v>
      </c>
      <c r="F272" s="147">
        <v>8</v>
      </c>
      <c r="G272" s="151"/>
      <c r="H272" s="143">
        <f>ROUND(E272/F272,2)</f>
        <v>2491.54</v>
      </c>
    </row>
    <row r="273" spans="1:8" ht="13" x14ac:dyDescent="0.3">
      <c r="A273" s="22" t="s">
        <v>452</v>
      </c>
      <c r="B273" s="22" t="s">
        <v>453</v>
      </c>
      <c r="C273" s="22" t="s">
        <v>454</v>
      </c>
      <c r="D273" s="22">
        <v>50</v>
      </c>
      <c r="E273" s="143">
        <v>260.91000000000003</v>
      </c>
      <c r="F273" s="147">
        <v>10</v>
      </c>
      <c r="G273" s="149">
        <v>4</v>
      </c>
      <c r="H273" s="143">
        <f>ROUND(E273/F273,2)</f>
        <v>26.09</v>
      </c>
    </row>
    <row r="274" spans="1:8" ht="13" x14ac:dyDescent="0.3">
      <c r="A274" s="22" t="s">
        <v>452</v>
      </c>
      <c r="B274" s="22" t="s">
        <v>453</v>
      </c>
      <c r="C274" s="22" t="s">
        <v>454</v>
      </c>
      <c r="D274" s="22">
        <v>100</v>
      </c>
      <c r="E274" s="143">
        <v>26.37</v>
      </c>
      <c r="F274" s="147">
        <v>4</v>
      </c>
      <c r="G274" s="151"/>
      <c r="H274" s="143">
        <f>ROUND(E274/F274,2)</f>
        <v>6.59</v>
      </c>
    </row>
    <row r="275" spans="1:8" ht="13" x14ac:dyDescent="0.3">
      <c r="A275" s="22" t="s">
        <v>455</v>
      </c>
      <c r="B275" s="22" t="s">
        <v>456</v>
      </c>
      <c r="C275" s="22" t="s">
        <v>457</v>
      </c>
      <c r="D275" s="22">
        <v>50</v>
      </c>
      <c r="E275" s="143">
        <v>218.73</v>
      </c>
      <c r="F275" s="147">
        <v>11</v>
      </c>
      <c r="G275" s="149">
        <v>11</v>
      </c>
      <c r="H275" s="143">
        <f>ROUND(E275/F275,2)</f>
        <v>19.88</v>
      </c>
    </row>
    <row r="276" spans="1:8" ht="13" x14ac:dyDescent="0.3">
      <c r="A276" s="22" t="s">
        <v>455</v>
      </c>
      <c r="B276" s="22" t="s">
        <v>456</v>
      </c>
      <c r="C276" s="22" t="s">
        <v>457</v>
      </c>
      <c r="D276" s="22">
        <v>100</v>
      </c>
      <c r="E276" s="143">
        <v>17187.22</v>
      </c>
      <c r="F276" s="147">
        <v>39</v>
      </c>
      <c r="G276" s="151"/>
      <c r="H276" s="143">
        <f>ROUND(E276/F276,2)</f>
        <v>440.7</v>
      </c>
    </row>
    <row r="277" spans="1:8" ht="13" x14ac:dyDescent="0.3">
      <c r="A277" s="22" t="s">
        <v>458</v>
      </c>
      <c r="B277" s="22" t="s">
        <v>459</v>
      </c>
      <c r="C277" s="22" t="s">
        <v>460</v>
      </c>
      <c r="D277" s="22">
        <v>50</v>
      </c>
      <c r="E277" s="143">
        <v>40.770000000000003</v>
      </c>
      <c r="F277" s="147">
        <v>3</v>
      </c>
      <c r="G277" s="149">
        <v>575</v>
      </c>
      <c r="H277" s="143">
        <f>ROUND(E277/F277,2)</f>
        <v>13.59</v>
      </c>
    </row>
    <row r="278" spans="1:8" ht="13" x14ac:dyDescent="0.3">
      <c r="A278" s="22" t="s">
        <v>458</v>
      </c>
      <c r="B278" s="22" t="s">
        <v>459</v>
      </c>
      <c r="C278" s="22" t="s">
        <v>460</v>
      </c>
      <c r="D278" s="22">
        <v>100</v>
      </c>
      <c r="E278" s="143">
        <v>2094460.13</v>
      </c>
      <c r="F278" s="147">
        <v>924</v>
      </c>
      <c r="G278" s="151"/>
      <c r="H278" s="143">
        <f>ROUND(E278/F278,2)</f>
        <v>2266.73</v>
      </c>
    </row>
    <row r="279" spans="1:8" ht="13" x14ac:dyDescent="0.3">
      <c r="A279" s="22" t="s">
        <v>461</v>
      </c>
      <c r="B279" s="22" t="s">
        <v>462</v>
      </c>
      <c r="C279" s="22" t="s">
        <v>463</v>
      </c>
      <c r="D279" s="22">
        <v>50</v>
      </c>
      <c r="E279" s="143">
        <v>136.79</v>
      </c>
      <c r="F279" s="147">
        <v>8</v>
      </c>
      <c r="G279" s="149">
        <v>108</v>
      </c>
      <c r="H279" s="143">
        <f>ROUND(E279/F279,2)</f>
        <v>17.100000000000001</v>
      </c>
    </row>
    <row r="280" spans="1:8" ht="13" x14ac:dyDescent="0.3">
      <c r="A280" s="22" t="s">
        <v>461</v>
      </c>
      <c r="B280" s="22" t="s">
        <v>462</v>
      </c>
      <c r="C280" s="22" t="s">
        <v>463</v>
      </c>
      <c r="D280" s="22">
        <v>100</v>
      </c>
      <c r="E280" s="143">
        <v>111852.14</v>
      </c>
      <c r="F280" s="147">
        <v>292</v>
      </c>
      <c r="G280" s="151"/>
      <c r="H280" s="143">
        <f>ROUND(E280/F280,2)</f>
        <v>383.06</v>
      </c>
    </row>
    <row r="281" spans="1:8" ht="13" x14ac:dyDescent="0.3">
      <c r="A281" s="22" t="s">
        <v>464</v>
      </c>
      <c r="B281" s="22" t="s">
        <v>465</v>
      </c>
      <c r="C281" s="22" t="s">
        <v>466</v>
      </c>
      <c r="D281" s="22">
        <v>50</v>
      </c>
      <c r="E281" s="143">
        <v>280.91000000000003</v>
      </c>
      <c r="F281" s="147">
        <v>24</v>
      </c>
      <c r="G281" s="149">
        <v>772</v>
      </c>
      <c r="H281" s="143">
        <f>ROUND(E281/F281,2)</f>
        <v>11.7</v>
      </c>
    </row>
    <row r="282" spans="1:8" ht="13" x14ac:dyDescent="0.3">
      <c r="A282" s="22" t="s">
        <v>464</v>
      </c>
      <c r="B282" s="22" t="s">
        <v>465</v>
      </c>
      <c r="C282" s="22" t="s">
        <v>466</v>
      </c>
      <c r="D282" s="22">
        <v>100</v>
      </c>
      <c r="E282" s="143">
        <v>973178.18</v>
      </c>
      <c r="F282" s="147">
        <v>1221</v>
      </c>
      <c r="G282" s="151"/>
      <c r="H282" s="143">
        <f>ROUND(E282/F282,2)</f>
        <v>797.03</v>
      </c>
    </row>
    <row r="283" spans="1:8" ht="13" x14ac:dyDescent="0.3">
      <c r="A283" s="22" t="s">
        <v>467</v>
      </c>
      <c r="B283" s="22" t="s">
        <v>468</v>
      </c>
      <c r="C283" s="22" t="s">
        <v>469</v>
      </c>
      <c r="D283" s="22">
        <v>50</v>
      </c>
      <c r="E283" s="143">
        <v>51.26</v>
      </c>
      <c r="F283" s="147">
        <v>5</v>
      </c>
      <c r="G283" s="149">
        <v>14</v>
      </c>
      <c r="H283" s="143">
        <f>ROUND(E283/F283,2)</f>
        <v>10.25</v>
      </c>
    </row>
    <row r="284" spans="1:8" ht="13" x14ac:dyDescent="0.3">
      <c r="A284" s="22" t="s">
        <v>467</v>
      </c>
      <c r="B284" s="22" t="s">
        <v>468</v>
      </c>
      <c r="C284" s="22" t="s">
        <v>469</v>
      </c>
      <c r="D284" s="22">
        <v>100</v>
      </c>
      <c r="E284" s="143">
        <v>835.29</v>
      </c>
      <c r="F284" s="147">
        <v>29</v>
      </c>
      <c r="G284" s="151"/>
      <c r="H284" s="143">
        <f>ROUND(E284/F284,2)</f>
        <v>28.8</v>
      </c>
    </row>
    <row r="285" spans="1:8" ht="13" x14ac:dyDescent="0.3">
      <c r="A285" s="22" t="s">
        <v>470</v>
      </c>
      <c r="B285" s="22" t="s">
        <v>471</v>
      </c>
      <c r="C285" s="22" t="s">
        <v>472</v>
      </c>
      <c r="D285" s="22">
        <v>100</v>
      </c>
      <c r="E285" s="143">
        <v>170722.53</v>
      </c>
      <c r="F285" s="147">
        <v>731</v>
      </c>
      <c r="G285" s="147">
        <v>439</v>
      </c>
      <c r="H285" s="143">
        <f>ROUND(E285/F285,2)</f>
        <v>233.55</v>
      </c>
    </row>
    <row r="286" spans="1:8" ht="13" x14ac:dyDescent="0.3">
      <c r="A286" s="22" t="s">
        <v>473</v>
      </c>
      <c r="B286" s="22" t="s">
        <v>474</v>
      </c>
      <c r="C286" s="22" t="s">
        <v>472</v>
      </c>
      <c r="D286" s="22">
        <v>100</v>
      </c>
      <c r="E286" s="143">
        <v>170722.53</v>
      </c>
      <c r="F286" s="147">
        <v>731</v>
      </c>
      <c r="G286" s="147">
        <v>439</v>
      </c>
      <c r="H286" s="143">
        <f>ROUND(E286/F286,2)</f>
        <v>233.55</v>
      </c>
    </row>
    <row r="287" spans="1:8" ht="13" x14ac:dyDescent="0.3">
      <c r="A287" s="19" t="s">
        <v>475</v>
      </c>
      <c r="B287" s="20" t="s">
        <v>476</v>
      </c>
      <c r="C287" s="20" t="s">
        <v>477</v>
      </c>
      <c r="D287" s="24" t="s">
        <v>478</v>
      </c>
      <c r="E287" s="144">
        <f>SUM(E288+E289)</f>
        <v>3116957.7</v>
      </c>
      <c r="F287" s="148">
        <f>SUM(F288+F289)</f>
        <v>29964</v>
      </c>
      <c r="G287" s="148">
        <v>15269</v>
      </c>
      <c r="H287" s="141">
        <f>ROUND(E287/F287,2)</f>
        <v>104.02</v>
      </c>
    </row>
    <row r="288" spans="1:8" ht="13" x14ac:dyDescent="0.3">
      <c r="A288" s="22" t="s">
        <v>475</v>
      </c>
      <c r="B288" s="22" t="s">
        <v>476</v>
      </c>
      <c r="C288" s="22" t="s">
        <v>477</v>
      </c>
      <c r="D288" s="22">
        <v>75</v>
      </c>
      <c r="E288" s="143">
        <v>1560.97</v>
      </c>
      <c r="F288" s="147">
        <v>43</v>
      </c>
      <c r="G288" s="149">
        <v>15269</v>
      </c>
      <c r="H288" s="143">
        <f>ROUND(E288/F288,2)</f>
        <v>36.299999999999997</v>
      </c>
    </row>
    <row r="289" spans="1:8" ht="13" x14ac:dyDescent="0.3">
      <c r="A289" s="22" t="s">
        <v>475</v>
      </c>
      <c r="B289" s="22" t="s">
        <v>476</v>
      </c>
      <c r="C289" s="22" t="s">
        <v>477</v>
      </c>
      <c r="D289" s="22">
        <v>100</v>
      </c>
      <c r="E289" s="143">
        <v>3115396.73</v>
      </c>
      <c r="F289" s="147">
        <v>29921</v>
      </c>
      <c r="G289" s="151"/>
      <c r="H289" s="143">
        <f>ROUND(E289/F289,2)</f>
        <v>104.12</v>
      </c>
    </row>
    <row r="290" spans="1:8" ht="13" x14ac:dyDescent="0.3">
      <c r="A290" s="22" t="s">
        <v>479</v>
      </c>
      <c r="B290" s="22" t="s">
        <v>480</v>
      </c>
      <c r="C290" s="22" t="s">
        <v>481</v>
      </c>
      <c r="D290" s="22">
        <v>75</v>
      </c>
      <c r="E290" s="143">
        <v>1560.97</v>
      </c>
      <c r="F290" s="147">
        <v>43</v>
      </c>
      <c r="G290" s="147">
        <v>24</v>
      </c>
      <c r="H290" s="143">
        <f>ROUND(E290/F290,2)</f>
        <v>36.299999999999997</v>
      </c>
    </row>
    <row r="291" spans="1:8" ht="13" x14ac:dyDescent="0.3">
      <c r="A291" s="22" t="s">
        <v>482</v>
      </c>
      <c r="B291" s="22" t="s">
        <v>483</v>
      </c>
      <c r="C291" s="22" t="s">
        <v>484</v>
      </c>
      <c r="D291" s="22">
        <v>75</v>
      </c>
      <c r="E291" s="143">
        <v>1560.97</v>
      </c>
      <c r="F291" s="147">
        <v>43</v>
      </c>
      <c r="G291" s="147">
        <v>24</v>
      </c>
      <c r="H291" s="143">
        <f>ROUND(E291/F291,2)</f>
        <v>36.299999999999997</v>
      </c>
    </row>
    <row r="292" spans="1:8" ht="13" x14ac:dyDescent="0.3">
      <c r="A292" s="22" t="s">
        <v>485</v>
      </c>
      <c r="B292" s="22" t="s">
        <v>486</v>
      </c>
      <c r="C292" s="22" t="s">
        <v>487</v>
      </c>
      <c r="D292" s="22">
        <v>100</v>
      </c>
      <c r="E292" s="143">
        <v>516536.85</v>
      </c>
      <c r="F292" s="147">
        <v>7324</v>
      </c>
      <c r="G292" s="147">
        <v>4501</v>
      </c>
      <c r="H292" s="143">
        <f>ROUND(E292/F292,2)</f>
        <v>70.53</v>
      </c>
    </row>
    <row r="293" spans="1:8" ht="13" x14ac:dyDescent="0.3">
      <c r="A293" s="22" t="s">
        <v>488</v>
      </c>
      <c r="B293" s="22" t="s">
        <v>489</v>
      </c>
      <c r="C293" s="22" t="s">
        <v>490</v>
      </c>
      <c r="D293" s="22">
        <v>100</v>
      </c>
      <c r="E293" s="143">
        <v>516419.84000000003</v>
      </c>
      <c r="F293" s="147">
        <v>7304</v>
      </c>
      <c r="G293" s="147">
        <v>4482</v>
      </c>
      <c r="H293" s="143">
        <f>ROUND(E293/F293,2)</f>
        <v>70.7</v>
      </c>
    </row>
    <row r="294" spans="1:8" ht="13" x14ac:dyDescent="0.3">
      <c r="A294" s="22" t="s">
        <v>491</v>
      </c>
      <c r="B294" s="22" t="s">
        <v>492</v>
      </c>
      <c r="C294" s="22" t="s">
        <v>493</v>
      </c>
      <c r="D294" s="22">
        <v>100</v>
      </c>
      <c r="E294" s="143">
        <v>117.01</v>
      </c>
      <c r="F294" s="147">
        <v>20</v>
      </c>
      <c r="G294" s="147">
        <v>19</v>
      </c>
      <c r="H294" s="143">
        <f>ROUND(E294/F294,2)</f>
        <v>5.85</v>
      </c>
    </row>
    <row r="295" spans="1:8" ht="13" x14ac:dyDescent="0.3">
      <c r="A295" s="22" t="s">
        <v>494</v>
      </c>
      <c r="B295" s="22" t="s">
        <v>495</v>
      </c>
      <c r="C295" s="22" t="s">
        <v>496</v>
      </c>
      <c r="D295" s="22">
        <v>100</v>
      </c>
      <c r="E295" s="143">
        <v>2176473.0299999998</v>
      </c>
      <c r="F295" s="147">
        <v>21875</v>
      </c>
      <c r="G295" s="147">
        <v>10638</v>
      </c>
      <c r="H295" s="143">
        <f>ROUND(E295/F295,2)</f>
        <v>99.5</v>
      </c>
    </row>
    <row r="296" spans="1:8" ht="13" x14ac:dyDescent="0.3">
      <c r="A296" s="22" t="s">
        <v>497</v>
      </c>
      <c r="B296" s="22" t="s">
        <v>498</v>
      </c>
      <c r="C296" s="22" t="s">
        <v>496</v>
      </c>
      <c r="D296" s="22">
        <v>100</v>
      </c>
      <c r="E296" s="143">
        <v>2176473.0299999998</v>
      </c>
      <c r="F296" s="147">
        <v>21875</v>
      </c>
      <c r="G296" s="147">
        <v>10638</v>
      </c>
      <c r="H296" s="143">
        <f>ROUND(E296/F296,2)</f>
        <v>99.5</v>
      </c>
    </row>
    <row r="297" spans="1:8" ht="13" x14ac:dyDescent="0.3">
      <c r="A297" s="22" t="s">
        <v>499</v>
      </c>
      <c r="B297" s="22" t="s">
        <v>500</v>
      </c>
      <c r="C297" s="22" t="s">
        <v>501</v>
      </c>
      <c r="D297" s="22">
        <v>100</v>
      </c>
      <c r="E297" s="143">
        <v>422386.85</v>
      </c>
      <c r="F297" s="147">
        <v>722</v>
      </c>
      <c r="G297" s="147">
        <v>193</v>
      </c>
      <c r="H297" s="143">
        <f>ROUND(E297/F297,2)</f>
        <v>585.02</v>
      </c>
    </row>
    <row r="298" spans="1:8" ht="13" x14ac:dyDescent="0.3">
      <c r="A298" s="22" t="s">
        <v>502</v>
      </c>
      <c r="B298" s="22" t="s">
        <v>503</v>
      </c>
      <c r="C298" s="22" t="s">
        <v>501</v>
      </c>
      <c r="D298" s="22">
        <v>100</v>
      </c>
      <c r="E298" s="143">
        <v>422386.85</v>
      </c>
      <c r="F298" s="147">
        <v>722</v>
      </c>
      <c r="G298" s="147">
        <v>193</v>
      </c>
      <c r="H298" s="143">
        <f>ROUND(E298/F298,2)</f>
        <v>585.02</v>
      </c>
    </row>
    <row r="299" spans="1:8" ht="26" x14ac:dyDescent="0.3">
      <c r="A299" s="19" t="s">
        <v>504</v>
      </c>
      <c r="B299" s="20" t="s">
        <v>505</v>
      </c>
      <c r="C299" s="20" t="s">
        <v>506</v>
      </c>
      <c r="D299" s="24" t="s">
        <v>507</v>
      </c>
      <c r="E299" s="144">
        <f>SUM(E300+E301+E302)</f>
        <v>4316085.82</v>
      </c>
      <c r="F299" s="148">
        <f>SUM(F300+F301+F302)</f>
        <v>196688</v>
      </c>
      <c r="G299" s="148">
        <v>92444</v>
      </c>
      <c r="H299" s="141">
        <f>ROUND(E299/F299,2)</f>
        <v>21.94</v>
      </c>
    </row>
    <row r="300" spans="1:8" ht="13" x14ac:dyDescent="0.3">
      <c r="A300" s="22" t="s">
        <v>504</v>
      </c>
      <c r="B300" s="22" t="s">
        <v>505</v>
      </c>
      <c r="C300" s="22" t="s">
        <v>506</v>
      </c>
      <c r="D300" s="22">
        <v>50</v>
      </c>
      <c r="E300" s="143">
        <v>7182.38</v>
      </c>
      <c r="F300" s="147">
        <v>894</v>
      </c>
      <c r="G300" s="149">
        <v>92444</v>
      </c>
      <c r="H300" s="143">
        <f>ROUND(E300/F300,2)</f>
        <v>8.0299999999999994</v>
      </c>
    </row>
    <row r="301" spans="1:8" ht="13" x14ac:dyDescent="0.3">
      <c r="A301" s="22" t="s">
        <v>504</v>
      </c>
      <c r="B301" s="22" t="s">
        <v>505</v>
      </c>
      <c r="C301" s="22" t="s">
        <v>506</v>
      </c>
      <c r="D301" s="22">
        <v>75</v>
      </c>
      <c r="E301" s="143">
        <v>2685876.81</v>
      </c>
      <c r="F301" s="147">
        <v>122775</v>
      </c>
      <c r="G301" s="150"/>
      <c r="H301" s="143">
        <f>ROUND(E301/F301,2)</f>
        <v>21.88</v>
      </c>
    </row>
    <row r="302" spans="1:8" ht="13" x14ac:dyDescent="0.3">
      <c r="A302" s="22" t="s">
        <v>504</v>
      </c>
      <c r="B302" s="22" t="s">
        <v>505</v>
      </c>
      <c r="C302" s="22" t="s">
        <v>506</v>
      </c>
      <c r="D302" s="22">
        <v>100</v>
      </c>
      <c r="E302" s="143">
        <v>1623026.63</v>
      </c>
      <c r="F302" s="147">
        <v>73019</v>
      </c>
      <c r="G302" s="151"/>
      <c r="H302" s="143">
        <f>ROUND(E302/F302,2)</f>
        <v>22.23</v>
      </c>
    </row>
    <row r="303" spans="1:8" ht="13" x14ac:dyDescent="0.3">
      <c r="A303" s="22" t="s">
        <v>508</v>
      </c>
      <c r="B303" s="22" t="s">
        <v>509</v>
      </c>
      <c r="C303" s="22" t="s">
        <v>510</v>
      </c>
      <c r="D303" s="22">
        <v>100</v>
      </c>
      <c r="E303" s="143">
        <v>10535.94</v>
      </c>
      <c r="F303" s="147">
        <v>1473</v>
      </c>
      <c r="G303" s="147">
        <v>1271</v>
      </c>
      <c r="H303" s="143">
        <f>ROUND(E303/F303,2)</f>
        <v>7.15</v>
      </c>
    </row>
    <row r="304" spans="1:8" ht="13" x14ac:dyDescent="0.3">
      <c r="A304" s="22" t="s">
        <v>511</v>
      </c>
      <c r="B304" s="22" t="s">
        <v>512</v>
      </c>
      <c r="C304" s="22" t="s">
        <v>513</v>
      </c>
      <c r="D304" s="22">
        <v>100</v>
      </c>
      <c r="E304" s="143">
        <v>55302.07</v>
      </c>
      <c r="F304" s="147">
        <v>8029</v>
      </c>
      <c r="G304" s="147">
        <v>6730</v>
      </c>
      <c r="H304" s="143">
        <f>ROUND(E304/F304,2)</f>
        <v>6.89</v>
      </c>
    </row>
    <row r="305" spans="1:8" ht="13" x14ac:dyDescent="0.3">
      <c r="A305" s="22" t="s">
        <v>514</v>
      </c>
      <c r="B305" s="22" t="s">
        <v>515</v>
      </c>
      <c r="C305" s="22" t="s">
        <v>516</v>
      </c>
      <c r="D305" s="22">
        <v>100</v>
      </c>
      <c r="E305" s="143">
        <v>5319.8</v>
      </c>
      <c r="F305" s="147">
        <v>827</v>
      </c>
      <c r="G305" s="147">
        <v>721</v>
      </c>
      <c r="H305" s="143">
        <f>ROUND(E305/F305,2)</f>
        <v>6.43</v>
      </c>
    </row>
    <row r="306" spans="1:8" ht="13" x14ac:dyDescent="0.3">
      <c r="A306" s="22" t="s">
        <v>517</v>
      </c>
      <c r="B306" s="22" t="s">
        <v>518</v>
      </c>
      <c r="C306" s="22" t="s">
        <v>519</v>
      </c>
      <c r="D306" s="22">
        <v>100</v>
      </c>
      <c r="E306" s="143">
        <v>169505.31</v>
      </c>
      <c r="F306" s="147">
        <v>24164</v>
      </c>
      <c r="G306" s="147">
        <v>19251</v>
      </c>
      <c r="H306" s="143">
        <f>ROUND(E306/F306,2)</f>
        <v>7.01</v>
      </c>
    </row>
    <row r="307" spans="1:8" ht="13" x14ac:dyDescent="0.3">
      <c r="A307" s="22" t="s">
        <v>520</v>
      </c>
      <c r="B307" s="22" t="s">
        <v>521</v>
      </c>
      <c r="C307" s="22" t="s">
        <v>522</v>
      </c>
      <c r="D307" s="22">
        <v>100</v>
      </c>
      <c r="E307" s="143">
        <v>971.16</v>
      </c>
      <c r="F307" s="147">
        <v>142</v>
      </c>
      <c r="G307" s="147">
        <v>130</v>
      </c>
      <c r="H307" s="143">
        <f>ROUND(E307/F307,2)</f>
        <v>6.84</v>
      </c>
    </row>
    <row r="308" spans="1:8" ht="13" x14ac:dyDescent="0.3">
      <c r="A308" s="22" t="s">
        <v>523</v>
      </c>
      <c r="B308" s="22" t="s">
        <v>524</v>
      </c>
      <c r="C308" s="22" t="s">
        <v>525</v>
      </c>
      <c r="D308" s="22">
        <v>100</v>
      </c>
      <c r="E308" s="143">
        <v>16.48</v>
      </c>
      <c r="F308" s="147">
        <v>3</v>
      </c>
      <c r="G308" s="147">
        <v>2</v>
      </c>
      <c r="H308" s="143">
        <f>ROUND(E308/F308,2)</f>
        <v>5.49</v>
      </c>
    </row>
    <row r="309" spans="1:8" ht="13" x14ac:dyDescent="0.3">
      <c r="A309" s="22" t="s">
        <v>526</v>
      </c>
      <c r="B309" s="22" t="s">
        <v>527</v>
      </c>
      <c r="C309" s="22" t="s">
        <v>528</v>
      </c>
      <c r="D309" s="22">
        <v>100</v>
      </c>
      <c r="E309" s="143">
        <v>4874.95</v>
      </c>
      <c r="F309" s="147">
        <v>487</v>
      </c>
      <c r="G309" s="147">
        <v>410</v>
      </c>
      <c r="H309" s="143">
        <f>ROUND(E309/F309,2)</f>
        <v>10.01</v>
      </c>
    </row>
    <row r="310" spans="1:8" ht="13" x14ac:dyDescent="0.3">
      <c r="A310" s="22" t="s">
        <v>529</v>
      </c>
      <c r="B310" s="22" t="s">
        <v>530</v>
      </c>
      <c r="C310" s="22" t="s">
        <v>531</v>
      </c>
      <c r="D310" s="22">
        <v>100</v>
      </c>
      <c r="E310" s="143">
        <v>167.32</v>
      </c>
      <c r="F310" s="147">
        <v>20</v>
      </c>
      <c r="G310" s="147">
        <v>19</v>
      </c>
      <c r="H310" s="143">
        <f>ROUND(E310/F310,2)</f>
        <v>8.3699999999999992</v>
      </c>
    </row>
    <row r="311" spans="1:8" ht="13" x14ac:dyDescent="0.3">
      <c r="A311" s="22" t="s">
        <v>532</v>
      </c>
      <c r="B311" s="22" t="s">
        <v>533</v>
      </c>
      <c r="C311" s="22" t="s">
        <v>534</v>
      </c>
      <c r="D311" s="22">
        <v>100</v>
      </c>
      <c r="E311" s="143">
        <v>38309.25</v>
      </c>
      <c r="F311" s="147">
        <v>4190</v>
      </c>
      <c r="G311" s="147">
        <v>3557</v>
      </c>
      <c r="H311" s="143">
        <f>ROUND(E311/F311,2)</f>
        <v>9.14</v>
      </c>
    </row>
    <row r="312" spans="1:8" ht="13" x14ac:dyDescent="0.3">
      <c r="A312" s="22" t="s">
        <v>535</v>
      </c>
      <c r="B312" s="22" t="s">
        <v>536</v>
      </c>
      <c r="C312" s="22" t="s">
        <v>537</v>
      </c>
      <c r="D312" s="22">
        <v>100</v>
      </c>
      <c r="E312" s="143">
        <v>96445.16</v>
      </c>
      <c r="F312" s="147">
        <v>12748</v>
      </c>
      <c r="G312" s="147">
        <v>10417</v>
      </c>
      <c r="H312" s="143">
        <f>ROUND(E312/F312,2)</f>
        <v>7.57</v>
      </c>
    </row>
    <row r="313" spans="1:8" ht="13" x14ac:dyDescent="0.3">
      <c r="A313" s="22" t="s">
        <v>538</v>
      </c>
      <c r="B313" s="22" t="s">
        <v>539</v>
      </c>
      <c r="C313" s="22" t="s">
        <v>540</v>
      </c>
      <c r="D313" s="22">
        <v>50</v>
      </c>
      <c r="E313" s="143">
        <v>1472.31</v>
      </c>
      <c r="F313" s="147">
        <v>179</v>
      </c>
      <c r="G313" s="149">
        <v>10102</v>
      </c>
      <c r="H313" s="143">
        <f>ROUND(E313/F313,2)</f>
        <v>8.23</v>
      </c>
    </row>
    <row r="314" spans="1:8" ht="13" x14ac:dyDescent="0.3">
      <c r="A314" s="22" t="s">
        <v>538</v>
      </c>
      <c r="B314" s="22" t="s">
        <v>539</v>
      </c>
      <c r="C314" s="22" t="s">
        <v>540</v>
      </c>
      <c r="D314" s="22">
        <v>75</v>
      </c>
      <c r="E314" s="143">
        <v>938388.04</v>
      </c>
      <c r="F314" s="147">
        <v>31676</v>
      </c>
      <c r="G314" s="150"/>
      <c r="H314" s="143">
        <f>ROUND(E314/F314,2)</f>
        <v>29.62</v>
      </c>
    </row>
    <row r="315" spans="1:8" ht="13" x14ac:dyDescent="0.3">
      <c r="A315" s="22" t="s">
        <v>538</v>
      </c>
      <c r="B315" s="22" t="s">
        <v>539</v>
      </c>
      <c r="C315" s="22" t="s">
        <v>540</v>
      </c>
      <c r="D315" s="22">
        <v>100</v>
      </c>
      <c r="E315" s="143">
        <v>1160.57</v>
      </c>
      <c r="F315" s="147">
        <v>179</v>
      </c>
      <c r="G315" s="151"/>
      <c r="H315" s="143">
        <f>ROUND(E315/F315,2)</f>
        <v>6.48</v>
      </c>
    </row>
    <row r="316" spans="1:8" ht="13" x14ac:dyDescent="0.3">
      <c r="A316" s="22" t="s">
        <v>541</v>
      </c>
      <c r="B316" s="22" t="s">
        <v>542</v>
      </c>
      <c r="C316" s="22" t="s">
        <v>543</v>
      </c>
      <c r="D316" s="22">
        <v>50</v>
      </c>
      <c r="E316" s="143">
        <v>5710.07</v>
      </c>
      <c r="F316" s="147">
        <v>715</v>
      </c>
      <c r="G316" s="149">
        <v>47172</v>
      </c>
      <c r="H316" s="143">
        <f>ROUND(E316/F316,2)</f>
        <v>7.99</v>
      </c>
    </row>
    <row r="317" spans="1:8" ht="13" x14ac:dyDescent="0.3">
      <c r="A317" s="22" t="s">
        <v>541</v>
      </c>
      <c r="B317" s="22" t="s">
        <v>542</v>
      </c>
      <c r="C317" s="22" t="s">
        <v>543</v>
      </c>
      <c r="D317" s="22">
        <v>75</v>
      </c>
      <c r="E317" s="143">
        <v>1746786.36</v>
      </c>
      <c r="F317" s="147">
        <v>91007</v>
      </c>
      <c r="G317" s="150"/>
      <c r="H317" s="143">
        <f>ROUND(E317/F317,2)</f>
        <v>19.190000000000001</v>
      </c>
    </row>
    <row r="318" spans="1:8" ht="13" x14ac:dyDescent="0.3">
      <c r="A318" s="22" t="s">
        <v>541</v>
      </c>
      <c r="B318" s="22" t="s">
        <v>542</v>
      </c>
      <c r="C318" s="22" t="s">
        <v>543</v>
      </c>
      <c r="D318" s="22">
        <v>100</v>
      </c>
      <c r="E318" s="143">
        <v>250944.07</v>
      </c>
      <c r="F318" s="147">
        <v>19926</v>
      </c>
      <c r="G318" s="151"/>
      <c r="H318" s="143">
        <f>ROUND(E318/F318,2)</f>
        <v>12.59</v>
      </c>
    </row>
    <row r="319" spans="1:8" ht="13" x14ac:dyDescent="0.3">
      <c r="A319" s="22" t="s">
        <v>544</v>
      </c>
      <c r="B319" s="22" t="s">
        <v>545</v>
      </c>
      <c r="C319" s="22" t="s">
        <v>546</v>
      </c>
      <c r="D319" s="22">
        <v>75</v>
      </c>
      <c r="E319" s="143">
        <v>445.06</v>
      </c>
      <c r="F319" s="147">
        <v>61</v>
      </c>
      <c r="G319" s="149">
        <v>42</v>
      </c>
      <c r="H319" s="143">
        <f>ROUND(E319/F319,2)</f>
        <v>7.3</v>
      </c>
    </row>
    <row r="320" spans="1:8" ht="13" x14ac:dyDescent="0.3">
      <c r="A320" s="22" t="s">
        <v>544</v>
      </c>
      <c r="B320" s="22" t="s">
        <v>545</v>
      </c>
      <c r="C320" s="22" t="s">
        <v>546</v>
      </c>
      <c r="D320" s="22">
        <v>100</v>
      </c>
      <c r="E320" s="143">
        <v>13.48</v>
      </c>
      <c r="F320" s="147">
        <v>1</v>
      </c>
      <c r="G320" s="151"/>
      <c r="H320" s="143">
        <f>ROUND(E320/F320,2)</f>
        <v>13.48</v>
      </c>
    </row>
    <row r="321" spans="1:8" ht="13" x14ac:dyDescent="0.3">
      <c r="A321" s="22" t="s">
        <v>547</v>
      </c>
      <c r="B321" s="22" t="s">
        <v>548</v>
      </c>
      <c r="C321" s="22" t="s">
        <v>549</v>
      </c>
      <c r="D321" s="22">
        <v>100</v>
      </c>
      <c r="E321" s="143">
        <v>554.57000000000005</v>
      </c>
      <c r="F321" s="147">
        <v>43</v>
      </c>
      <c r="G321" s="147">
        <v>23</v>
      </c>
      <c r="H321" s="143">
        <f>ROUND(E321/F321,2)</f>
        <v>12.9</v>
      </c>
    </row>
    <row r="322" spans="1:8" ht="13" x14ac:dyDescent="0.3">
      <c r="A322" s="22" t="s">
        <v>550</v>
      </c>
      <c r="B322" s="22" t="s">
        <v>551</v>
      </c>
      <c r="C322" s="22" t="s">
        <v>552</v>
      </c>
      <c r="D322" s="22">
        <v>100</v>
      </c>
      <c r="E322" s="143">
        <v>988906.5</v>
      </c>
      <c r="F322" s="147">
        <v>787</v>
      </c>
      <c r="G322" s="147">
        <v>282</v>
      </c>
      <c r="H322" s="143">
        <f>ROUND(E322/F322,2)</f>
        <v>1256.55</v>
      </c>
    </row>
    <row r="323" spans="1:8" ht="13" x14ac:dyDescent="0.3">
      <c r="A323" s="22" t="s">
        <v>553</v>
      </c>
      <c r="B323" s="22" t="s">
        <v>554</v>
      </c>
      <c r="C323" s="22" t="s">
        <v>555</v>
      </c>
      <c r="D323" s="22">
        <v>75</v>
      </c>
      <c r="E323" s="143">
        <v>257.35000000000002</v>
      </c>
      <c r="F323" s="147">
        <v>31</v>
      </c>
      <c r="G323" s="147">
        <v>17</v>
      </c>
      <c r="H323" s="143">
        <f>ROUND(E323/F323,2)</f>
        <v>8.3000000000000007</v>
      </c>
    </row>
    <row r="324" spans="1:8" ht="39" x14ac:dyDescent="0.3">
      <c r="A324" s="19" t="s">
        <v>556</v>
      </c>
      <c r="B324" s="20" t="s">
        <v>557</v>
      </c>
      <c r="C324" s="20" t="s">
        <v>558</v>
      </c>
      <c r="D324" s="24" t="s">
        <v>507</v>
      </c>
      <c r="E324" s="145">
        <f>SUM(E325+E326+E327)</f>
        <v>21229926.039999999</v>
      </c>
      <c r="F324" s="152">
        <f>SUM(F325+F326+F327)</f>
        <v>670435</v>
      </c>
      <c r="G324" s="148">
        <v>199560</v>
      </c>
      <c r="H324" s="141">
        <f>ROUND(E324/F324,2)</f>
        <v>31.67</v>
      </c>
    </row>
    <row r="325" spans="1:8" ht="13" x14ac:dyDescent="0.3">
      <c r="A325" s="22" t="s">
        <v>556</v>
      </c>
      <c r="B325" s="22" t="s">
        <v>557</v>
      </c>
      <c r="C325" s="22" t="s">
        <v>558</v>
      </c>
      <c r="D325" s="22">
        <v>50</v>
      </c>
      <c r="E325" s="143">
        <v>284082.71000000002</v>
      </c>
      <c r="F325" s="147">
        <v>38759</v>
      </c>
      <c r="G325" s="149">
        <v>199560</v>
      </c>
      <c r="H325" s="143">
        <f>ROUND(E325/F325,2)</f>
        <v>7.33</v>
      </c>
    </row>
    <row r="326" spans="1:8" ht="13" x14ac:dyDescent="0.3">
      <c r="A326" s="22" t="s">
        <v>556</v>
      </c>
      <c r="B326" s="22" t="s">
        <v>557</v>
      </c>
      <c r="C326" s="22" t="s">
        <v>558</v>
      </c>
      <c r="D326" s="22">
        <v>75</v>
      </c>
      <c r="E326" s="143">
        <v>1780253.65</v>
      </c>
      <c r="F326" s="147">
        <v>283467</v>
      </c>
      <c r="G326" s="150"/>
      <c r="H326" s="143">
        <f>ROUND(E326/F326,2)</f>
        <v>6.28</v>
      </c>
    </row>
    <row r="327" spans="1:8" ht="13" x14ac:dyDescent="0.3">
      <c r="A327" s="22" t="s">
        <v>556</v>
      </c>
      <c r="B327" s="22" t="s">
        <v>557</v>
      </c>
      <c r="C327" s="22" t="s">
        <v>558</v>
      </c>
      <c r="D327" s="22">
        <v>100</v>
      </c>
      <c r="E327" s="143">
        <v>19165589.68</v>
      </c>
      <c r="F327" s="147">
        <v>348209</v>
      </c>
      <c r="G327" s="151"/>
      <c r="H327" s="143">
        <f>ROUND(E327/F327,2)</f>
        <v>55.04</v>
      </c>
    </row>
    <row r="328" spans="1:8" ht="13" x14ac:dyDescent="0.3">
      <c r="A328" s="22" t="s">
        <v>559</v>
      </c>
      <c r="B328" s="22" t="s">
        <v>560</v>
      </c>
      <c r="C328" s="22" t="s">
        <v>561</v>
      </c>
      <c r="D328" s="22">
        <v>75</v>
      </c>
      <c r="E328" s="143">
        <v>318468.63</v>
      </c>
      <c r="F328" s="147">
        <v>107811</v>
      </c>
      <c r="G328" s="149">
        <v>59775</v>
      </c>
      <c r="H328" s="143">
        <f>ROUND(E328/F328,2)</f>
        <v>2.95</v>
      </c>
    </row>
    <row r="329" spans="1:8" ht="13" x14ac:dyDescent="0.3">
      <c r="A329" s="22" t="s">
        <v>559</v>
      </c>
      <c r="B329" s="22" t="s">
        <v>560</v>
      </c>
      <c r="C329" s="22" t="s">
        <v>561</v>
      </c>
      <c r="D329" s="22">
        <v>100</v>
      </c>
      <c r="E329" s="143">
        <v>2680.67</v>
      </c>
      <c r="F329" s="147">
        <v>948</v>
      </c>
      <c r="G329" s="151"/>
      <c r="H329" s="143">
        <f>ROUND(E329/F329,2)</f>
        <v>2.83</v>
      </c>
    </row>
    <row r="330" spans="1:8" ht="13" x14ac:dyDescent="0.3">
      <c r="A330" s="22" t="s">
        <v>562</v>
      </c>
      <c r="B330" s="22" t="s">
        <v>563</v>
      </c>
      <c r="C330" s="22" t="s">
        <v>564</v>
      </c>
      <c r="D330" s="22">
        <v>75</v>
      </c>
      <c r="E330" s="143">
        <v>106457.01</v>
      </c>
      <c r="F330" s="147">
        <v>15730</v>
      </c>
      <c r="G330" s="149">
        <v>9024</v>
      </c>
      <c r="H330" s="143">
        <f>ROUND(E330/F330,2)</f>
        <v>6.77</v>
      </c>
    </row>
    <row r="331" spans="1:8" ht="13" x14ac:dyDescent="0.3">
      <c r="A331" s="22" t="s">
        <v>562</v>
      </c>
      <c r="B331" s="22" t="s">
        <v>563</v>
      </c>
      <c r="C331" s="22" t="s">
        <v>564</v>
      </c>
      <c r="D331" s="22">
        <v>100</v>
      </c>
      <c r="E331" s="143">
        <v>1087</v>
      </c>
      <c r="F331" s="147">
        <v>121</v>
      </c>
      <c r="G331" s="151"/>
      <c r="H331" s="143">
        <f>ROUND(E331/F331,2)</f>
        <v>8.98</v>
      </c>
    </row>
    <row r="332" spans="1:8" ht="13" x14ac:dyDescent="0.3">
      <c r="A332" s="22" t="s">
        <v>565</v>
      </c>
      <c r="B332" s="22" t="s">
        <v>566</v>
      </c>
      <c r="C332" s="22" t="s">
        <v>567</v>
      </c>
      <c r="D332" s="22">
        <v>50</v>
      </c>
      <c r="E332" s="143">
        <v>4794.82</v>
      </c>
      <c r="F332" s="147">
        <v>199</v>
      </c>
      <c r="G332" s="149">
        <v>6406</v>
      </c>
      <c r="H332" s="143">
        <f>ROUND(E332/F332,2)</f>
        <v>24.09</v>
      </c>
    </row>
    <row r="333" spans="1:8" ht="13" x14ac:dyDescent="0.3">
      <c r="A333" s="22" t="s">
        <v>565</v>
      </c>
      <c r="B333" s="22" t="s">
        <v>566</v>
      </c>
      <c r="C333" s="22" t="s">
        <v>567</v>
      </c>
      <c r="D333" s="22">
        <v>75</v>
      </c>
      <c r="E333" s="143">
        <v>198869.34</v>
      </c>
      <c r="F333" s="147">
        <v>8260</v>
      </c>
      <c r="G333" s="150"/>
      <c r="H333" s="143">
        <f>ROUND(E333/F333,2)</f>
        <v>24.08</v>
      </c>
    </row>
    <row r="334" spans="1:8" ht="13" x14ac:dyDescent="0.3">
      <c r="A334" s="22" t="s">
        <v>565</v>
      </c>
      <c r="B334" s="22" t="s">
        <v>566</v>
      </c>
      <c r="C334" s="22" t="s">
        <v>567</v>
      </c>
      <c r="D334" s="22">
        <v>100</v>
      </c>
      <c r="E334" s="143">
        <v>1432994.41</v>
      </c>
      <c r="F334" s="147">
        <v>20315</v>
      </c>
      <c r="G334" s="151"/>
      <c r="H334" s="143">
        <f>ROUND(E334/F334,2)</f>
        <v>70.540000000000006</v>
      </c>
    </row>
    <row r="335" spans="1:8" ht="13" x14ac:dyDescent="0.3">
      <c r="A335" s="22" t="s">
        <v>568</v>
      </c>
      <c r="B335" s="22" t="s">
        <v>569</v>
      </c>
      <c r="C335" s="22" t="s">
        <v>570</v>
      </c>
      <c r="D335" s="22">
        <v>50</v>
      </c>
      <c r="E335" s="143">
        <v>275327.98</v>
      </c>
      <c r="F335" s="147">
        <v>38223</v>
      </c>
      <c r="G335" s="149">
        <v>96586</v>
      </c>
      <c r="H335" s="143">
        <f>ROUND(E335/F335,2)</f>
        <v>7.2</v>
      </c>
    </row>
    <row r="336" spans="1:8" ht="13" x14ac:dyDescent="0.3">
      <c r="A336" s="22" t="s">
        <v>568</v>
      </c>
      <c r="B336" s="22" t="s">
        <v>569</v>
      </c>
      <c r="C336" s="22" t="s">
        <v>570</v>
      </c>
      <c r="D336" s="22">
        <v>75</v>
      </c>
      <c r="E336" s="143">
        <v>299925.62</v>
      </c>
      <c r="F336" s="147">
        <v>16990</v>
      </c>
      <c r="G336" s="150"/>
      <c r="H336" s="143">
        <f>ROUND(E336/F336,2)</f>
        <v>17.649999999999999</v>
      </c>
    </row>
    <row r="337" spans="1:8" ht="13" x14ac:dyDescent="0.3">
      <c r="A337" s="22" t="s">
        <v>568</v>
      </c>
      <c r="B337" s="22" t="s">
        <v>569</v>
      </c>
      <c r="C337" s="22" t="s">
        <v>570</v>
      </c>
      <c r="D337" s="22">
        <v>100</v>
      </c>
      <c r="E337" s="143">
        <v>16685600.6</v>
      </c>
      <c r="F337" s="147">
        <v>321512</v>
      </c>
      <c r="G337" s="151"/>
      <c r="H337" s="143">
        <f>ROUND(E337/F337,2)</f>
        <v>51.9</v>
      </c>
    </row>
    <row r="338" spans="1:8" ht="13" x14ac:dyDescent="0.3">
      <c r="A338" s="22" t="s">
        <v>571</v>
      </c>
      <c r="B338" s="22" t="s">
        <v>572</v>
      </c>
      <c r="C338" s="22" t="s">
        <v>573</v>
      </c>
      <c r="D338" s="22">
        <v>50</v>
      </c>
      <c r="E338" s="143">
        <v>3952.12</v>
      </c>
      <c r="F338" s="147">
        <v>336</v>
      </c>
      <c r="G338" s="149">
        <v>1563</v>
      </c>
      <c r="H338" s="143">
        <f>ROUND(E338/F338,2)</f>
        <v>11.76</v>
      </c>
    </row>
    <row r="339" spans="1:8" ht="13" x14ac:dyDescent="0.3">
      <c r="A339" s="22" t="s">
        <v>571</v>
      </c>
      <c r="B339" s="22" t="s">
        <v>572</v>
      </c>
      <c r="C339" s="22" t="s">
        <v>573</v>
      </c>
      <c r="D339" s="22">
        <v>75</v>
      </c>
      <c r="E339" s="143">
        <v>20780.310000000001</v>
      </c>
      <c r="F339" s="147">
        <v>923</v>
      </c>
      <c r="G339" s="150"/>
      <c r="H339" s="143">
        <f>ROUND(E339/F339,2)</f>
        <v>22.51</v>
      </c>
    </row>
    <row r="340" spans="1:8" ht="13" x14ac:dyDescent="0.3">
      <c r="A340" s="22" t="s">
        <v>571</v>
      </c>
      <c r="B340" s="22" t="s">
        <v>572</v>
      </c>
      <c r="C340" s="22" t="s">
        <v>573</v>
      </c>
      <c r="D340" s="22">
        <v>100</v>
      </c>
      <c r="E340" s="143">
        <v>205964.16</v>
      </c>
      <c r="F340" s="147">
        <v>3436</v>
      </c>
      <c r="G340" s="151"/>
      <c r="H340" s="143">
        <f>ROUND(E340/F340,2)</f>
        <v>59.94</v>
      </c>
    </row>
    <row r="341" spans="1:8" ht="13" x14ac:dyDescent="0.3">
      <c r="A341" s="22" t="s">
        <v>574</v>
      </c>
      <c r="B341" s="22" t="s">
        <v>575</v>
      </c>
      <c r="C341" s="22" t="s">
        <v>576</v>
      </c>
      <c r="D341" s="22">
        <v>75</v>
      </c>
      <c r="E341" s="143">
        <v>5742.79</v>
      </c>
      <c r="F341" s="147">
        <v>217</v>
      </c>
      <c r="G341" s="149">
        <v>110</v>
      </c>
      <c r="H341" s="143">
        <f>ROUND(E341/F341,2)</f>
        <v>26.46</v>
      </c>
    </row>
    <row r="342" spans="1:8" ht="13" x14ac:dyDescent="0.3">
      <c r="A342" s="22" t="s">
        <v>574</v>
      </c>
      <c r="B342" s="22" t="s">
        <v>575</v>
      </c>
      <c r="C342" s="22" t="s">
        <v>576</v>
      </c>
      <c r="D342" s="22">
        <v>100</v>
      </c>
      <c r="E342" s="143">
        <v>497.3</v>
      </c>
      <c r="F342" s="147">
        <v>20</v>
      </c>
      <c r="G342" s="151"/>
      <c r="H342" s="143">
        <f>ROUND(E342/F342,2)</f>
        <v>24.87</v>
      </c>
    </row>
    <row r="343" spans="1:8" ht="13" x14ac:dyDescent="0.3">
      <c r="A343" s="22" t="s">
        <v>577</v>
      </c>
      <c r="B343" s="22" t="s">
        <v>578</v>
      </c>
      <c r="C343" s="22" t="s">
        <v>579</v>
      </c>
      <c r="D343" s="22">
        <v>100</v>
      </c>
      <c r="E343" s="143">
        <v>502820.39</v>
      </c>
      <c r="F343" s="147">
        <v>431</v>
      </c>
      <c r="G343" s="147">
        <v>123</v>
      </c>
      <c r="H343" s="143">
        <f>ROUND(E343/F343,2)</f>
        <v>1166.6400000000001</v>
      </c>
    </row>
    <row r="344" spans="1:8" ht="13" x14ac:dyDescent="0.3">
      <c r="A344" s="22" t="s">
        <v>580</v>
      </c>
      <c r="B344" s="22" t="s">
        <v>581</v>
      </c>
      <c r="C344" s="22" t="s">
        <v>582</v>
      </c>
      <c r="D344" s="22">
        <v>75</v>
      </c>
      <c r="E344" s="143">
        <v>31738.12</v>
      </c>
      <c r="F344" s="147">
        <v>944</v>
      </c>
      <c r="G344" s="149">
        <v>540</v>
      </c>
      <c r="H344" s="143">
        <f>ROUND(E344/F344,2)</f>
        <v>33.619999999999997</v>
      </c>
    </row>
    <row r="345" spans="1:8" ht="13" x14ac:dyDescent="0.3">
      <c r="A345" s="22" t="s">
        <v>580</v>
      </c>
      <c r="B345" s="22" t="s">
        <v>581</v>
      </c>
      <c r="C345" s="22" t="s">
        <v>582</v>
      </c>
      <c r="D345" s="22">
        <v>100</v>
      </c>
      <c r="E345" s="143">
        <v>1123.82</v>
      </c>
      <c r="F345" s="147">
        <v>13</v>
      </c>
      <c r="G345" s="151"/>
      <c r="H345" s="143">
        <f>ROUND(E345/F345,2)</f>
        <v>86.45</v>
      </c>
    </row>
    <row r="346" spans="1:8" ht="13" x14ac:dyDescent="0.3">
      <c r="A346" s="22" t="s">
        <v>583</v>
      </c>
      <c r="B346" s="22" t="s">
        <v>584</v>
      </c>
      <c r="C346" s="22" t="s">
        <v>585</v>
      </c>
      <c r="D346" s="22">
        <v>100</v>
      </c>
      <c r="E346" s="143">
        <v>209588.98</v>
      </c>
      <c r="F346" s="147">
        <v>497</v>
      </c>
      <c r="G346" s="147">
        <v>216</v>
      </c>
      <c r="H346" s="143">
        <f>ROUND(E346/F346,2)</f>
        <v>421.71</v>
      </c>
    </row>
    <row r="347" spans="1:8" ht="13" x14ac:dyDescent="0.3">
      <c r="A347" s="22" t="s">
        <v>586</v>
      </c>
      <c r="B347" s="22" t="s">
        <v>587</v>
      </c>
      <c r="C347" s="22" t="s">
        <v>588</v>
      </c>
      <c r="D347" s="22">
        <v>75</v>
      </c>
      <c r="E347" s="143">
        <v>16773.849999999999</v>
      </c>
      <c r="F347" s="147">
        <v>292</v>
      </c>
      <c r="G347" s="149">
        <v>147</v>
      </c>
      <c r="H347" s="143">
        <f>ROUND(E347/F347,2)</f>
        <v>57.44</v>
      </c>
    </row>
    <row r="348" spans="1:8" ht="13" x14ac:dyDescent="0.3">
      <c r="A348" s="22" t="s">
        <v>586</v>
      </c>
      <c r="B348" s="22" t="s">
        <v>587</v>
      </c>
      <c r="C348" s="22" t="s">
        <v>588</v>
      </c>
      <c r="D348" s="22">
        <v>100</v>
      </c>
      <c r="E348" s="143">
        <v>4780.2299999999996</v>
      </c>
      <c r="F348" s="147">
        <v>67</v>
      </c>
      <c r="G348" s="151"/>
      <c r="H348" s="143">
        <f>ROUND(E348/F348,2)</f>
        <v>71.349999999999994</v>
      </c>
    </row>
    <row r="349" spans="1:8" ht="13" x14ac:dyDescent="0.3">
      <c r="A349" s="22" t="s">
        <v>589</v>
      </c>
      <c r="B349" s="22" t="s">
        <v>590</v>
      </c>
      <c r="C349" s="22" t="s">
        <v>591</v>
      </c>
      <c r="D349" s="22">
        <v>75</v>
      </c>
      <c r="E349" s="143">
        <v>679.47</v>
      </c>
      <c r="F349" s="147">
        <v>30</v>
      </c>
      <c r="G349" s="149">
        <v>39</v>
      </c>
      <c r="H349" s="143">
        <f>ROUND(E349/F349,2)</f>
        <v>22.65</v>
      </c>
    </row>
    <row r="350" spans="1:8" ht="13" x14ac:dyDescent="0.3">
      <c r="A350" s="22" t="s">
        <v>589</v>
      </c>
      <c r="B350" s="22" t="s">
        <v>590</v>
      </c>
      <c r="C350" s="22" t="s">
        <v>591</v>
      </c>
      <c r="D350" s="22">
        <v>100</v>
      </c>
      <c r="E350" s="143">
        <v>874.31</v>
      </c>
      <c r="F350" s="147">
        <v>48</v>
      </c>
      <c r="G350" s="151"/>
      <c r="H350" s="143">
        <f>ROUND(E350/F350,2)</f>
        <v>18.21</v>
      </c>
    </row>
    <row r="351" spans="1:8" ht="13" x14ac:dyDescent="0.3">
      <c r="A351" s="22" t="s">
        <v>592</v>
      </c>
      <c r="B351" s="22" t="s">
        <v>593</v>
      </c>
      <c r="C351" s="22" t="s">
        <v>594</v>
      </c>
      <c r="D351" s="22">
        <v>75</v>
      </c>
      <c r="E351" s="143">
        <v>17162.12</v>
      </c>
      <c r="F351" s="147">
        <v>566</v>
      </c>
      <c r="G351" s="149">
        <v>297</v>
      </c>
      <c r="H351" s="143">
        <f>ROUND(E351/F351,2)</f>
        <v>30.32</v>
      </c>
    </row>
    <row r="352" spans="1:8" ht="13" x14ac:dyDescent="0.3">
      <c r="A352" s="22" t="s">
        <v>592</v>
      </c>
      <c r="B352" s="22" t="s">
        <v>593</v>
      </c>
      <c r="C352" s="22" t="s">
        <v>594</v>
      </c>
      <c r="D352" s="22">
        <v>100</v>
      </c>
      <c r="E352" s="143">
        <v>842.7</v>
      </c>
      <c r="F352" s="147">
        <v>34</v>
      </c>
      <c r="G352" s="151"/>
      <c r="H352" s="143">
        <f>ROUND(E352/F352,2)</f>
        <v>24.79</v>
      </c>
    </row>
    <row r="353" spans="1:8" ht="13" x14ac:dyDescent="0.3">
      <c r="A353" s="22" t="s">
        <v>595</v>
      </c>
      <c r="B353" s="22" t="s">
        <v>596</v>
      </c>
      <c r="C353" s="22" t="s">
        <v>597</v>
      </c>
      <c r="D353" s="22">
        <v>75</v>
      </c>
      <c r="E353" s="143">
        <v>101.38</v>
      </c>
      <c r="F353" s="147">
        <v>8</v>
      </c>
      <c r="G353" s="147">
        <v>5</v>
      </c>
      <c r="H353" s="143">
        <f>ROUND(E353/F353,2)</f>
        <v>12.67</v>
      </c>
    </row>
    <row r="354" spans="1:8" ht="13" x14ac:dyDescent="0.3">
      <c r="A354" s="22" t="s">
        <v>598</v>
      </c>
      <c r="B354" s="22" t="s">
        <v>599</v>
      </c>
      <c r="C354" s="22" t="s">
        <v>600</v>
      </c>
      <c r="D354" s="22">
        <v>100</v>
      </c>
      <c r="E354" s="143">
        <v>4146.03</v>
      </c>
      <c r="F354" s="147">
        <v>22</v>
      </c>
      <c r="G354" s="147">
        <v>12</v>
      </c>
      <c r="H354" s="143">
        <f>ROUND(E354/F354,2)</f>
        <v>188.46</v>
      </c>
    </row>
    <row r="355" spans="1:8" ht="13" x14ac:dyDescent="0.3">
      <c r="A355" s="22" t="s">
        <v>601</v>
      </c>
      <c r="B355" s="22" t="s">
        <v>602</v>
      </c>
      <c r="C355" s="22" t="s">
        <v>603</v>
      </c>
      <c r="D355" s="22">
        <v>100</v>
      </c>
      <c r="E355" s="143">
        <v>95350.14</v>
      </c>
      <c r="F355" s="147">
        <v>76</v>
      </c>
      <c r="G355" s="147">
        <v>43</v>
      </c>
      <c r="H355" s="143">
        <f>ROUND(E355/F355,2)</f>
        <v>1254.6099999999999</v>
      </c>
    </row>
    <row r="356" spans="1:8" ht="13" x14ac:dyDescent="0.3">
      <c r="A356" s="22" t="s">
        <v>604</v>
      </c>
      <c r="B356" s="22" t="s">
        <v>605</v>
      </c>
      <c r="C356" s="22" t="s">
        <v>606</v>
      </c>
      <c r="D356" s="22">
        <v>100</v>
      </c>
      <c r="E356" s="143">
        <v>2838.47</v>
      </c>
      <c r="F356" s="147">
        <v>453</v>
      </c>
      <c r="G356" s="147">
        <v>415</v>
      </c>
      <c r="H356" s="143">
        <f>ROUND(E356/F356,2)</f>
        <v>6.27</v>
      </c>
    </row>
    <row r="357" spans="1:8" ht="13" x14ac:dyDescent="0.3">
      <c r="A357" s="22" t="s">
        <v>607</v>
      </c>
      <c r="B357" s="22" t="s">
        <v>608</v>
      </c>
      <c r="C357" s="22" t="s">
        <v>609</v>
      </c>
      <c r="D357" s="22">
        <v>75</v>
      </c>
      <c r="E357" s="143">
        <v>719988.05</v>
      </c>
      <c r="F357" s="147">
        <v>123061</v>
      </c>
      <c r="G357" s="149">
        <v>68846</v>
      </c>
      <c r="H357" s="143">
        <f>ROUND(E357/F357,2)</f>
        <v>5.85</v>
      </c>
    </row>
    <row r="358" spans="1:8" ht="13" x14ac:dyDescent="0.3">
      <c r="A358" s="22" t="s">
        <v>607</v>
      </c>
      <c r="B358" s="22" t="s">
        <v>608</v>
      </c>
      <c r="C358" s="22" t="s">
        <v>609</v>
      </c>
      <c r="D358" s="22">
        <v>100</v>
      </c>
      <c r="E358" s="143">
        <v>47.51</v>
      </c>
      <c r="F358" s="147">
        <v>9</v>
      </c>
      <c r="G358" s="151"/>
      <c r="H358" s="143">
        <f>ROUND(E358/F358,2)</f>
        <v>5.28</v>
      </c>
    </row>
    <row r="359" spans="1:8" ht="13" x14ac:dyDescent="0.3">
      <c r="A359" s="22" t="s">
        <v>610</v>
      </c>
      <c r="B359" s="22" t="s">
        <v>611</v>
      </c>
      <c r="C359" s="22" t="s">
        <v>612</v>
      </c>
      <c r="D359" s="22">
        <v>100</v>
      </c>
      <c r="E359" s="143">
        <v>4486.8599999999997</v>
      </c>
      <c r="F359" s="147">
        <v>22</v>
      </c>
      <c r="G359" s="147">
        <v>14</v>
      </c>
      <c r="H359" s="143">
        <f>ROUND(E359/F359,2)</f>
        <v>203.95</v>
      </c>
    </row>
    <row r="360" spans="1:8" ht="13" x14ac:dyDescent="0.3">
      <c r="A360" s="22" t="s">
        <v>613</v>
      </c>
      <c r="B360" s="22" t="s">
        <v>614</v>
      </c>
      <c r="C360" s="22" t="s">
        <v>615</v>
      </c>
      <c r="D360" s="22">
        <v>50</v>
      </c>
      <c r="E360" s="143">
        <v>7.79</v>
      </c>
      <c r="F360" s="147">
        <v>1</v>
      </c>
      <c r="G360" s="149">
        <v>45</v>
      </c>
      <c r="H360" s="143">
        <f>ROUND(E360/F360,2)</f>
        <v>7.79</v>
      </c>
    </row>
    <row r="361" spans="1:8" ht="13" x14ac:dyDescent="0.3">
      <c r="A361" s="22" t="s">
        <v>613</v>
      </c>
      <c r="B361" s="22" t="s">
        <v>614</v>
      </c>
      <c r="C361" s="22" t="s">
        <v>615</v>
      </c>
      <c r="D361" s="22">
        <v>100</v>
      </c>
      <c r="E361" s="143">
        <v>9275.08</v>
      </c>
      <c r="F361" s="147">
        <v>133</v>
      </c>
      <c r="G361" s="151"/>
      <c r="H361" s="143">
        <f>ROUND(E361/F361,2)</f>
        <v>69.739999999999995</v>
      </c>
    </row>
    <row r="362" spans="1:8" ht="13" x14ac:dyDescent="0.3">
      <c r="A362" s="22" t="s">
        <v>616</v>
      </c>
      <c r="B362" s="22" t="s">
        <v>617</v>
      </c>
      <c r="C362" s="22" t="s">
        <v>618</v>
      </c>
      <c r="D362" s="22">
        <v>75</v>
      </c>
      <c r="E362" s="143">
        <v>43566.96</v>
      </c>
      <c r="F362" s="147">
        <v>8635</v>
      </c>
      <c r="G362" s="149">
        <v>4323</v>
      </c>
      <c r="H362" s="143">
        <f>ROUND(E362/F362,2)</f>
        <v>5.05</v>
      </c>
    </row>
    <row r="363" spans="1:8" ht="13" x14ac:dyDescent="0.3">
      <c r="A363" s="22" t="s">
        <v>616</v>
      </c>
      <c r="B363" s="22" t="s">
        <v>617</v>
      </c>
      <c r="C363" s="22" t="s">
        <v>618</v>
      </c>
      <c r="D363" s="22">
        <v>100</v>
      </c>
      <c r="E363" s="143">
        <v>591.02</v>
      </c>
      <c r="F363" s="147">
        <v>52</v>
      </c>
      <c r="G363" s="151"/>
      <c r="H363" s="143">
        <f>ROUND(E363/F363,2)</f>
        <v>11.37</v>
      </c>
    </row>
    <row r="364" spans="1:8" ht="26" x14ac:dyDescent="0.3">
      <c r="A364" s="19" t="s">
        <v>619</v>
      </c>
      <c r="B364" s="20" t="s">
        <v>620</v>
      </c>
      <c r="C364" s="20" t="s">
        <v>621</v>
      </c>
      <c r="D364" s="24" t="s">
        <v>478</v>
      </c>
      <c r="E364" s="144">
        <f>SUM(E365+E366)</f>
        <v>1777446.27</v>
      </c>
      <c r="F364" s="148">
        <f>SUM(F365+F366)</f>
        <v>19051</v>
      </c>
      <c r="G364" s="148">
        <v>7644</v>
      </c>
      <c r="H364" s="141">
        <f>ROUND(E364/F364,2)</f>
        <v>93.3</v>
      </c>
    </row>
    <row r="365" spans="1:8" ht="13" x14ac:dyDescent="0.3">
      <c r="A365" s="22" t="s">
        <v>619</v>
      </c>
      <c r="B365" s="22" t="s">
        <v>620</v>
      </c>
      <c r="C365" s="22" t="s">
        <v>621</v>
      </c>
      <c r="D365" s="22">
        <v>75</v>
      </c>
      <c r="E365" s="143">
        <v>202152.76</v>
      </c>
      <c r="F365" s="147">
        <v>9456</v>
      </c>
      <c r="G365" s="149">
        <v>7644</v>
      </c>
      <c r="H365" s="143">
        <f>ROUND(E365/F365,2)</f>
        <v>21.38</v>
      </c>
    </row>
    <row r="366" spans="1:8" ht="13" x14ac:dyDescent="0.3">
      <c r="A366" s="22" t="s">
        <v>619</v>
      </c>
      <c r="B366" s="22" t="s">
        <v>620</v>
      </c>
      <c r="C366" s="22" t="s">
        <v>621</v>
      </c>
      <c r="D366" s="22">
        <v>100</v>
      </c>
      <c r="E366" s="143">
        <v>1575293.51</v>
      </c>
      <c r="F366" s="147">
        <v>9595</v>
      </c>
      <c r="G366" s="151"/>
      <c r="H366" s="143">
        <f>ROUND(E366/F366,2)</f>
        <v>164.18</v>
      </c>
    </row>
    <row r="367" spans="1:8" ht="13" x14ac:dyDescent="0.3">
      <c r="A367" s="22" t="s">
        <v>622</v>
      </c>
      <c r="B367" s="22" t="s">
        <v>623</v>
      </c>
      <c r="C367" s="22" t="s">
        <v>624</v>
      </c>
      <c r="D367" s="22">
        <v>75</v>
      </c>
      <c r="E367" s="143">
        <v>17999.91</v>
      </c>
      <c r="F367" s="147">
        <v>1665</v>
      </c>
      <c r="G367" s="149">
        <v>843</v>
      </c>
      <c r="H367" s="143">
        <f>ROUND(E367/F367,2)</f>
        <v>10.81</v>
      </c>
    </row>
    <row r="368" spans="1:8" ht="13" x14ac:dyDescent="0.3">
      <c r="A368" s="22" t="s">
        <v>622</v>
      </c>
      <c r="B368" s="22" t="s">
        <v>623</v>
      </c>
      <c r="C368" s="22" t="s">
        <v>624</v>
      </c>
      <c r="D368" s="22">
        <v>100</v>
      </c>
      <c r="E368" s="143">
        <v>38.22</v>
      </c>
      <c r="F368" s="147">
        <v>6</v>
      </c>
      <c r="G368" s="151"/>
      <c r="H368" s="143">
        <f>ROUND(E368/F368,2)</f>
        <v>6.37</v>
      </c>
    </row>
    <row r="369" spans="1:8" ht="13" x14ac:dyDescent="0.3">
      <c r="A369" s="22" t="s">
        <v>625</v>
      </c>
      <c r="B369" s="22" t="s">
        <v>626</v>
      </c>
      <c r="C369" s="22" t="s">
        <v>627</v>
      </c>
      <c r="D369" s="22">
        <v>75</v>
      </c>
      <c r="E369" s="143">
        <v>12058.88</v>
      </c>
      <c r="F369" s="147">
        <v>1092</v>
      </c>
      <c r="G369" s="149">
        <v>541</v>
      </c>
      <c r="H369" s="143">
        <f>ROUND(E369/F369,2)</f>
        <v>11.04</v>
      </c>
    </row>
    <row r="370" spans="1:8" ht="13" x14ac:dyDescent="0.3">
      <c r="A370" s="22" t="s">
        <v>625</v>
      </c>
      <c r="B370" s="22" t="s">
        <v>626</v>
      </c>
      <c r="C370" s="22" t="s">
        <v>627</v>
      </c>
      <c r="D370" s="22">
        <v>100</v>
      </c>
      <c r="E370" s="143">
        <v>30.72</v>
      </c>
      <c r="F370" s="147">
        <v>5</v>
      </c>
      <c r="G370" s="151"/>
      <c r="H370" s="143">
        <f>ROUND(E370/F370,2)</f>
        <v>6.14</v>
      </c>
    </row>
    <row r="371" spans="1:8" ht="13" x14ac:dyDescent="0.3">
      <c r="A371" s="22" t="s">
        <v>628</v>
      </c>
      <c r="B371" s="22" t="s">
        <v>629</v>
      </c>
      <c r="C371" s="22" t="s">
        <v>630</v>
      </c>
      <c r="D371" s="22">
        <v>75</v>
      </c>
      <c r="E371" s="143">
        <v>5134.49</v>
      </c>
      <c r="F371" s="147">
        <v>505</v>
      </c>
      <c r="G371" s="149">
        <v>277</v>
      </c>
      <c r="H371" s="143">
        <f>ROUND(E371/F371,2)</f>
        <v>10.17</v>
      </c>
    </row>
    <row r="372" spans="1:8" ht="13" x14ac:dyDescent="0.3">
      <c r="A372" s="22" t="s">
        <v>628</v>
      </c>
      <c r="B372" s="22" t="s">
        <v>629</v>
      </c>
      <c r="C372" s="22" t="s">
        <v>630</v>
      </c>
      <c r="D372" s="22">
        <v>100</v>
      </c>
      <c r="E372" s="143">
        <v>7.5</v>
      </c>
      <c r="F372" s="147">
        <v>1</v>
      </c>
      <c r="G372" s="151"/>
      <c r="H372" s="143">
        <f>ROUND(E372/F372,2)</f>
        <v>7.5</v>
      </c>
    </row>
    <row r="373" spans="1:8" ht="13" x14ac:dyDescent="0.3">
      <c r="A373" s="22" t="s">
        <v>631</v>
      </c>
      <c r="B373" s="22" t="s">
        <v>632</v>
      </c>
      <c r="C373" s="22" t="s">
        <v>633</v>
      </c>
      <c r="D373" s="22">
        <v>75</v>
      </c>
      <c r="E373" s="143">
        <v>469.92</v>
      </c>
      <c r="F373" s="147">
        <v>43</v>
      </c>
      <c r="G373" s="147">
        <v>22</v>
      </c>
      <c r="H373" s="143">
        <f>ROUND(E373/F373,2)</f>
        <v>10.93</v>
      </c>
    </row>
    <row r="374" spans="1:8" ht="13" x14ac:dyDescent="0.3">
      <c r="A374" s="22" t="s">
        <v>634</v>
      </c>
      <c r="B374" s="22" t="s">
        <v>635</v>
      </c>
      <c r="C374" s="22" t="s">
        <v>636</v>
      </c>
      <c r="D374" s="22">
        <v>75</v>
      </c>
      <c r="E374" s="143">
        <v>336.62</v>
      </c>
      <c r="F374" s="147">
        <v>25</v>
      </c>
      <c r="G374" s="147">
        <v>13</v>
      </c>
      <c r="H374" s="143">
        <f>ROUND(E374/F374,2)</f>
        <v>13.46</v>
      </c>
    </row>
    <row r="375" spans="1:8" ht="13" x14ac:dyDescent="0.3">
      <c r="A375" s="22" t="s">
        <v>637</v>
      </c>
      <c r="B375" s="22" t="s">
        <v>638</v>
      </c>
      <c r="C375" s="22" t="s">
        <v>639</v>
      </c>
      <c r="D375" s="22">
        <v>100</v>
      </c>
      <c r="E375" s="143">
        <v>1539332.92</v>
      </c>
      <c r="F375" s="147">
        <v>8639</v>
      </c>
      <c r="G375" s="147">
        <v>2776</v>
      </c>
      <c r="H375" s="143">
        <f>ROUND(E375/F375,2)</f>
        <v>178.18</v>
      </c>
    </row>
    <row r="376" spans="1:8" ht="13" x14ac:dyDescent="0.3">
      <c r="A376" s="22" t="s">
        <v>640</v>
      </c>
      <c r="B376" s="22" t="s">
        <v>641</v>
      </c>
      <c r="C376" s="22" t="s">
        <v>642</v>
      </c>
      <c r="D376" s="22">
        <v>100</v>
      </c>
      <c r="E376" s="143">
        <v>518069.69</v>
      </c>
      <c r="F376" s="147">
        <v>1288</v>
      </c>
      <c r="G376" s="147">
        <v>516</v>
      </c>
      <c r="H376" s="143">
        <f>ROUND(E376/F376,2)</f>
        <v>402.23</v>
      </c>
    </row>
    <row r="377" spans="1:8" ht="13" x14ac:dyDescent="0.3">
      <c r="A377" s="22" t="s">
        <v>643</v>
      </c>
      <c r="B377" s="22" t="s">
        <v>644</v>
      </c>
      <c r="C377" s="22" t="s">
        <v>645</v>
      </c>
      <c r="D377" s="22">
        <v>100</v>
      </c>
      <c r="E377" s="143">
        <v>1021263.23</v>
      </c>
      <c r="F377" s="147">
        <v>7351</v>
      </c>
      <c r="G377" s="147">
        <v>2321</v>
      </c>
      <c r="H377" s="143">
        <f>ROUND(E377/F377,2)</f>
        <v>138.93</v>
      </c>
    </row>
    <row r="378" spans="1:8" ht="13" x14ac:dyDescent="0.3">
      <c r="A378" s="22" t="s">
        <v>646</v>
      </c>
      <c r="B378" s="22" t="s">
        <v>647</v>
      </c>
      <c r="C378" s="22" t="s">
        <v>648</v>
      </c>
      <c r="D378" s="22">
        <v>100</v>
      </c>
      <c r="E378" s="143">
        <v>34947.269999999997</v>
      </c>
      <c r="F378" s="147">
        <v>923</v>
      </c>
      <c r="G378" s="147">
        <v>391</v>
      </c>
      <c r="H378" s="143">
        <f>ROUND(E378/F378,2)</f>
        <v>37.86</v>
      </c>
    </row>
    <row r="379" spans="1:8" ht="13" x14ac:dyDescent="0.3">
      <c r="A379" s="22" t="s">
        <v>649</v>
      </c>
      <c r="B379" s="22" t="s">
        <v>650</v>
      </c>
      <c r="C379" s="22" t="s">
        <v>651</v>
      </c>
      <c r="D379" s="22">
        <v>100</v>
      </c>
      <c r="E379" s="143">
        <v>167.74</v>
      </c>
      <c r="F379" s="147">
        <v>16</v>
      </c>
      <c r="G379" s="147">
        <v>5</v>
      </c>
      <c r="H379" s="143">
        <f>ROUND(E379/F379,2)</f>
        <v>10.48</v>
      </c>
    </row>
    <row r="380" spans="1:8" ht="13" x14ac:dyDescent="0.3">
      <c r="A380" s="22" t="s">
        <v>652</v>
      </c>
      <c r="B380" s="22" t="s">
        <v>653</v>
      </c>
      <c r="C380" s="22" t="s">
        <v>654</v>
      </c>
      <c r="D380" s="22">
        <v>100</v>
      </c>
      <c r="E380" s="143">
        <v>1916.3</v>
      </c>
      <c r="F380" s="147">
        <v>161</v>
      </c>
      <c r="G380" s="147">
        <v>55</v>
      </c>
      <c r="H380" s="143">
        <f>ROUND(E380/F380,2)</f>
        <v>11.9</v>
      </c>
    </row>
    <row r="381" spans="1:8" ht="13" x14ac:dyDescent="0.3">
      <c r="A381" s="22" t="s">
        <v>655</v>
      </c>
      <c r="B381" s="22" t="s">
        <v>656</v>
      </c>
      <c r="C381" s="22" t="s">
        <v>657</v>
      </c>
      <c r="D381" s="22">
        <v>100</v>
      </c>
      <c r="E381" s="143">
        <v>32863.230000000003</v>
      </c>
      <c r="F381" s="147">
        <v>746</v>
      </c>
      <c r="G381" s="147">
        <v>339</v>
      </c>
      <c r="H381" s="143">
        <f>ROUND(E381/F381,2)</f>
        <v>44.05</v>
      </c>
    </row>
    <row r="382" spans="1:8" ht="13" x14ac:dyDescent="0.3">
      <c r="A382" s="22" t="s">
        <v>658</v>
      </c>
      <c r="B382" s="22" t="s">
        <v>659</v>
      </c>
      <c r="C382" s="22" t="s">
        <v>660</v>
      </c>
      <c r="D382" s="22">
        <v>75</v>
      </c>
      <c r="E382" s="143">
        <v>135930.12</v>
      </c>
      <c r="F382" s="147">
        <v>5946</v>
      </c>
      <c r="G382" s="149">
        <v>2897</v>
      </c>
      <c r="H382" s="143">
        <f>ROUND(E382/F382,2)</f>
        <v>22.86</v>
      </c>
    </row>
    <row r="383" spans="1:8" ht="13" x14ac:dyDescent="0.3">
      <c r="A383" s="22" t="s">
        <v>658</v>
      </c>
      <c r="B383" s="22" t="s">
        <v>659</v>
      </c>
      <c r="C383" s="22" t="s">
        <v>660</v>
      </c>
      <c r="D383" s="22">
        <v>100</v>
      </c>
      <c r="E383" s="143">
        <v>376.11</v>
      </c>
      <c r="F383" s="147">
        <v>13</v>
      </c>
      <c r="G383" s="151"/>
      <c r="H383" s="143">
        <f>ROUND(E383/F383,2)</f>
        <v>28.93</v>
      </c>
    </row>
    <row r="384" spans="1:8" ht="13" x14ac:dyDescent="0.3">
      <c r="A384" s="22" t="s">
        <v>661</v>
      </c>
      <c r="B384" s="22" t="s">
        <v>662</v>
      </c>
      <c r="C384" s="22" t="s">
        <v>660</v>
      </c>
      <c r="D384" s="22">
        <v>75</v>
      </c>
      <c r="E384" s="143">
        <v>135930.12</v>
      </c>
      <c r="F384" s="147">
        <v>5946</v>
      </c>
      <c r="G384" s="149">
        <v>2897</v>
      </c>
      <c r="H384" s="143">
        <f>ROUND(E384/F384,2)</f>
        <v>22.86</v>
      </c>
    </row>
    <row r="385" spans="1:8" ht="13" x14ac:dyDescent="0.3">
      <c r="A385" s="22" t="s">
        <v>661</v>
      </c>
      <c r="B385" s="22" t="s">
        <v>662</v>
      </c>
      <c r="C385" s="22" t="s">
        <v>660</v>
      </c>
      <c r="D385" s="22">
        <v>100</v>
      </c>
      <c r="E385" s="143">
        <v>376.11</v>
      </c>
      <c r="F385" s="147">
        <v>13</v>
      </c>
      <c r="G385" s="151"/>
      <c r="H385" s="143">
        <f>ROUND(E385/F385,2)</f>
        <v>28.93</v>
      </c>
    </row>
    <row r="386" spans="1:8" ht="13" x14ac:dyDescent="0.3">
      <c r="A386" s="22" t="s">
        <v>663</v>
      </c>
      <c r="B386" s="22" t="s">
        <v>664</v>
      </c>
      <c r="C386" s="22" t="s">
        <v>665</v>
      </c>
      <c r="D386" s="22">
        <v>75</v>
      </c>
      <c r="E386" s="143">
        <v>48222.73</v>
      </c>
      <c r="F386" s="147">
        <v>1845</v>
      </c>
      <c r="G386" s="149">
        <v>943</v>
      </c>
      <c r="H386" s="143">
        <f>ROUND(E386/F386,2)</f>
        <v>26.14</v>
      </c>
    </row>
    <row r="387" spans="1:8" ht="13" x14ac:dyDescent="0.3">
      <c r="A387" s="22" t="s">
        <v>663</v>
      </c>
      <c r="B387" s="22" t="s">
        <v>664</v>
      </c>
      <c r="C387" s="22" t="s">
        <v>665</v>
      </c>
      <c r="D387" s="22">
        <v>100</v>
      </c>
      <c r="E387" s="143">
        <v>598.99</v>
      </c>
      <c r="F387" s="147">
        <v>14</v>
      </c>
      <c r="G387" s="151"/>
      <c r="H387" s="143">
        <f>ROUND(E387/F387,2)</f>
        <v>42.79</v>
      </c>
    </row>
    <row r="388" spans="1:8" ht="13" x14ac:dyDescent="0.3">
      <c r="A388" s="22" t="s">
        <v>666</v>
      </c>
      <c r="B388" s="22" t="s">
        <v>667</v>
      </c>
      <c r="C388" s="22" t="s">
        <v>665</v>
      </c>
      <c r="D388" s="22">
        <v>75</v>
      </c>
      <c r="E388" s="143">
        <v>48222.73</v>
      </c>
      <c r="F388" s="147">
        <v>1845</v>
      </c>
      <c r="G388" s="149">
        <v>943</v>
      </c>
      <c r="H388" s="143">
        <f>ROUND(E388/F388,2)</f>
        <v>26.14</v>
      </c>
    </row>
    <row r="389" spans="1:8" ht="13" x14ac:dyDescent="0.3">
      <c r="A389" s="22" t="s">
        <v>666</v>
      </c>
      <c r="B389" s="22" t="s">
        <v>667</v>
      </c>
      <c r="C389" s="22" t="s">
        <v>665</v>
      </c>
      <c r="D389" s="22">
        <v>100</v>
      </c>
      <c r="E389" s="143">
        <v>598.99</v>
      </c>
      <c r="F389" s="147">
        <v>14</v>
      </c>
      <c r="G389" s="151"/>
      <c r="H389" s="143">
        <f>ROUND(E389/F389,2)</f>
        <v>42.79</v>
      </c>
    </row>
    <row r="390" spans="1:8" ht="39" x14ac:dyDescent="0.3">
      <c r="A390" s="19" t="s">
        <v>668</v>
      </c>
      <c r="B390" s="20" t="s">
        <v>669</v>
      </c>
      <c r="C390" s="20" t="s">
        <v>670</v>
      </c>
      <c r="D390" s="24" t="s">
        <v>478</v>
      </c>
      <c r="E390" s="144">
        <f>SUM(E391+E392)</f>
        <v>10552101.84</v>
      </c>
      <c r="F390" s="148">
        <f>SUM(F391+F392)</f>
        <v>11063</v>
      </c>
      <c r="G390" s="148">
        <v>4302</v>
      </c>
      <c r="H390" s="141">
        <f>ROUND(E390/F390,2)</f>
        <v>953.82</v>
      </c>
    </row>
    <row r="391" spans="1:8" ht="13" x14ac:dyDescent="0.3">
      <c r="A391" s="22" t="s">
        <v>668</v>
      </c>
      <c r="B391" s="22" t="s">
        <v>669</v>
      </c>
      <c r="C391" s="22" t="s">
        <v>670</v>
      </c>
      <c r="D391" s="22">
        <v>75</v>
      </c>
      <c r="E391" s="143">
        <v>1484.25</v>
      </c>
      <c r="F391" s="147">
        <v>134</v>
      </c>
      <c r="G391" s="149">
        <v>4302</v>
      </c>
      <c r="H391" s="143">
        <f>ROUND(E391/F391,2)</f>
        <v>11.08</v>
      </c>
    </row>
    <row r="392" spans="1:8" ht="13" x14ac:dyDescent="0.3">
      <c r="A392" s="22" t="s">
        <v>668</v>
      </c>
      <c r="B392" s="22" t="s">
        <v>669</v>
      </c>
      <c r="C392" s="22" t="s">
        <v>670</v>
      </c>
      <c r="D392" s="22">
        <v>100</v>
      </c>
      <c r="E392" s="143">
        <v>10550617.59</v>
      </c>
      <c r="F392" s="147">
        <v>10929</v>
      </c>
      <c r="G392" s="151"/>
      <c r="H392" s="143">
        <f>ROUND(E392/F392,2)</f>
        <v>965.38</v>
      </c>
    </row>
    <row r="393" spans="1:8" ht="13" x14ac:dyDescent="0.3">
      <c r="A393" s="22" t="s">
        <v>671</v>
      </c>
      <c r="B393" s="22" t="s">
        <v>672</v>
      </c>
      <c r="C393" s="22" t="s">
        <v>673</v>
      </c>
      <c r="D393" s="22">
        <v>75</v>
      </c>
      <c r="E393" s="143">
        <v>1484.25</v>
      </c>
      <c r="F393" s="147">
        <v>134</v>
      </c>
      <c r="G393" s="147">
        <v>63</v>
      </c>
      <c r="H393" s="143">
        <f>ROUND(E393/F393,2)</f>
        <v>11.08</v>
      </c>
    </row>
    <row r="394" spans="1:8" ht="13" x14ac:dyDescent="0.3">
      <c r="A394" s="22" t="s">
        <v>674</v>
      </c>
      <c r="B394" s="22" t="s">
        <v>675</v>
      </c>
      <c r="C394" s="22" t="s">
        <v>673</v>
      </c>
      <c r="D394" s="22">
        <v>75</v>
      </c>
      <c r="E394" s="143">
        <v>1484.25</v>
      </c>
      <c r="F394" s="147">
        <v>134</v>
      </c>
      <c r="G394" s="147">
        <v>63</v>
      </c>
      <c r="H394" s="143">
        <f>ROUND(E394/F394,2)</f>
        <v>11.08</v>
      </c>
    </row>
    <row r="395" spans="1:8" ht="13" x14ac:dyDescent="0.3">
      <c r="A395" s="22" t="s">
        <v>676</v>
      </c>
      <c r="B395" s="22" t="s">
        <v>677</v>
      </c>
      <c r="C395" s="22" t="s">
        <v>678</v>
      </c>
      <c r="D395" s="22">
        <v>100</v>
      </c>
      <c r="E395" s="143">
        <v>1828279.75</v>
      </c>
      <c r="F395" s="147">
        <v>1552</v>
      </c>
      <c r="G395" s="147">
        <v>1023</v>
      </c>
      <c r="H395" s="143">
        <f>ROUND(E395/F395,2)</f>
        <v>1178.02</v>
      </c>
    </row>
    <row r="396" spans="1:8" ht="13" x14ac:dyDescent="0.3">
      <c r="A396" s="22" t="s">
        <v>679</v>
      </c>
      <c r="B396" s="22" t="s">
        <v>680</v>
      </c>
      <c r="C396" s="22" t="s">
        <v>681</v>
      </c>
      <c r="D396" s="22">
        <v>100</v>
      </c>
      <c r="E396" s="143">
        <v>1828279.75</v>
      </c>
      <c r="F396" s="147">
        <v>1552</v>
      </c>
      <c r="G396" s="147">
        <v>1023</v>
      </c>
      <c r="H396" s="143">
        <f>ROUND(E396/F396,2)</f>
        <v>1178.02</v>
      </c>
    </row>
    <row r="397" spans="1:8" ht="13" x14ac:dyDescent="0.3">
      <c r="A397" s="22" t="s">
        <v>682</v>
      </c>
      <c r="B397" s="22" t="s">
        <v>683</v>
      </c>
      <c r="C397" s="22" t="s">
        <v>684</v>
      </c>
      <c r="D397" s="22">
        <v>100</v>
      </c>
      <c r="E397" s="143">
        <v>8722337.8399999999</v>
      </c>
      <c r="F397" s="147">
        <v>9377</v>
      </c>
      <c r="G397" s="147">
        <v>3253</v>
      </c>
      <c r="H397" s="143">
        <f>ROUND(E397/F397,2)</f>
        <v>930.18</v>
      </c>
    </row>
    <row r="398" spans="1:8" ht="13" x14ac:dyDescent="0.3">
      <c r="A398" s="22" t="s">
        <v>685</v>
      </c>
      <c r="B398" s="22" t="s">
        <v>686</v>
      </c>
      <c r="C398" s="22" t="s">
        <v>687</v>
      </c>
      <c r="D398" s="22">
        <v>100</v>
      </c>
      <c r="E398" s="143">
        <v>197200.43</v>
      </c>
      <c r="F398" s="147">
        <v>262</v>
      </c>
      <c r="G398" s="147">
        <v>84</v>
      </c>
      <c r="H398" s="143">
        <f>ROUND(E398/F398,2)</f>
        <v>752.67</v>
      </c>
    </row>
    <row r="399" spans="1:8" ht="13" x14ac:dyDescent="0.3">
      <c r="A399" s="22" t="s">
        <v>688</v>
      </c>
      <c r="B399" s="22" t="s">
        <v>689</v>
      </c>
      <c r="C399" s="22" t="s">
        <v>690</v>
      </c>
      <c r="D399" s="22">
        <v>100</v>
      </c>
      <c r="E399" s="143">
        <v>5.82</v>
      </c>
      <c r="F399" s="147">
        <v>1</v>
      </c>
      <c r="G399" s="147">
        <v>1</v>
      </c>
      <c r="H399" s="143">
        <f>ROUND(E399/F399,2)</f>
        <v>5.82</v>
      </c>
    </row>
    <row r="400" spans="1:8" ht="13" x14ac:dyDescent="0.3">
      <c r="A400" s="22" t="s">
        <v>691</v>
      </c>
      <c r="B400" s="22" t="s">
        <v>692</v>
      </c>
      <c r="C400" s="22" t="s">
        <v>693</v>
      </c>
      <c r="D400" s="22">
        <v>100</v>
      </c>
      <c r="E400" s="143">
        <v>8523592.0199999996</v>
      </c>
      <c r="F400" s="147">
        <v>9112</v>
      </c>
      <c r="G400" s="147">
        <v>3178</v>
      </c>
      <c r="H400" s="143">
        <f>ROUND(E400/F400,2)</f>
        <v>935.42</v>
      </c>
    </row>
    <row r="401" spans="1:8" ht="13" x14ac:dyDescent="0.3">
      <c r="A401" s="22" t="s">
        <v>694</v>
      </c>
      <c r="B401" s="22" t="s">
        <v>695</v>
      </c>
      <c r="C401" s="22" t="s">
        <v>696</v>
      </c>
      <c r="D401" s="22">
        <v>100</v>
      </c>
      <c r="E401" s="143">
        <v>1539.57</v>
      </c>
      <c r="F401" s="147">
        <v>2</v>
      </c>
      <c r="G401" s="147">
        <v>2</v>
      </c>
      <c r="H401" s="143">
        <f>ROUND(E401/F401,2)</f>
        <v>769.79</v>
      </c>
    </row>
    <row r="402" spans="1:8" ht="182" x14ac:dyDescent="0.3">
      <c r="A402" s="19" t="s">
        <v>697</v>
      </c>
      <c r="B402" s="20" t="s">
        <v>698</v>
      </c>
      <c r="C402" s="20" t="s">
        <v>699</v>
      </c>
      <c r="D402" s="24" t="s">
        <v>478</v>
      </c>
      <c r="E402" s="144">
        <f>SUM(E403+E404)</f>
        <v>7166471.3000000007</v>
      </c>
      <c r="F402" s="148">
        <f>SUM(F403+F404)</f>
        <v>68754</v>
      </c>
      <c r="G402" s="148">
        <v>33837</v>
      </c>
      <c r="H402" s="141">
        <f>ROUND(E402/F402,2)</f>
        <v>104.23</v>
      </c>
    </row>
    <row r="403" spans="1:8" ht="13" x14ac:dyDescent="0.3">
      <c r="A403" s="22" t="s">
        <v>697</v>
      </c>
      <c r="B403" s="22" t="s">
        <v>698</v>
      </c>
      <c r="C403" s="22" t="s">
        <v>699</v>
      </c>
      <c r="D403" s="22">
        <v>75</v>
      </c>
      <c r="E403" s="143">
        <v>1100454.6100000001</v>
      </c>
      <c r="F403" s="147">
        <v>46964</v>
      </c>
      <c r="G403" s="149">
        <v>33837</v>
      </c>
      <c r="H403" s="143">
        <f>ROUND(E403/F403,2)</f>
        <v>23.43</v>
      </c>
    </row>
    <row r="404" spans="1:8" ht="13" x14ac:dyDescent="0.3">
      <c r="A404" s="22" t="s">
        <v>697</v>
      </c>
      <c r="B404" s="22" t="s">
        <v>698</v>
      </c>
      <c r="C404" s="22" t="s">
        <v>699</v>
      </c>
      <c r="D404" s="22">
        <v>100</v>
      </c>
      <c r="E404" s="143">
        <v>6066016.6900000004</v>
      </c>
      <c r="F404" s="147">
        <v>21790</v>
      </c>
      <c r="G404" s="151"/>
      <c r="H404" s="143">
        <f>ROUND(E404/F404,2)</f>
        <v>278.39</v>
      </c>
    </row>
    <row r="405" spans="1:8" ht="13" x14ac:dyDescent="0.3">
      <c r="A405" s="22" t="s">
        <v>700</v>
      </c>
      <c r="B405" s="22" t="s">
        <v>701</v>
      </c>
      <c r="C405" s="22" t="s">
        <v>702</v>
      </c>
      <c r="D405" s="22">
        <v>75</v>
      </c>
      <c r="E405" s="143">
        <v>8049.49</v>
      </c>
      <c r="F405" s="147">
        <v>362</v>
      </c>
      <c r="G405" s="149">
        <v>7322</v>
      </c>
      <c r="H405" s="143">
        <f>ROUND(E405/F405,2)</f>
        <v>22.24</v>
      </c>
    </row>
    <row r="406" spans="1:8" ht="13" x14ac:dyDescent="0.3">
      <c r="A406" s="22" t="s">
        <v>700</v>
      </c>
      <c r="B406" s="22" t="s">
        <v>701</v>
      </c>
      <c r="C406" s="22" t="s">
        <v>702</v>
      </c>
      <c r="D406" s="22">
        <v>100</v>
      </c>
      <c r="E406" s="143">
        <v>4645805.8099999996</v>
      </c>
      <c r="F406" s="147">
        <v>16851</v>
      </c>
      <c r="G406" s="151"/>
      <c r="H406" s="143">
        <f>ROUND(E406/F406,2)</f>
        <v>275.7</v>
      </c>
    </row>
    <row r="407" spans="1:8" ht="13" x14ac:dyDescent="0.3">
      <c r="A407" s="22" t="s">
        <v>703</v>
      </c>
      <c r="B407" s="22" t="s">
        <v>704</v>
      </c>
      <c r="C407" s="22" t="s">
        <v>705</v>
      </c>
      <c r="D407" s="22">
        <v>75</v>
      </c>
      <c r="E407" s="143">
        <v>8049.49</v>
      </c>
      <c r="F407" s="147">
        <v>362</v>
      </c>
      <c r="G407" s="149">
        <v>241</v>
      </c>
      <c r="H407" s="143">
        <f>ROUND(E407/F407,2)</f>
        <v>22.24</v>
      </c>
    </row>
    <row r="408" spans="1:8" ht="13" x14ac:dyDescent="0.3">
      <c r="A408" s="22" t="s">
        <v>703</v>
      </c>
      <c r="B408" s="22" t="s">
        <v>704</v>
      </c>
      <c r="C408" s="22" t="s">
        <v>705</v>
      </c>
      <c r="D408" s="22">
        <v>100</v>
      </c>
      <c r="E408" s="143">
        <v>126.72</v>
      </c>
      <c r="F408" s="147">
        <v>3</v>
      </c>
      <c r="G408" s="151"/>
      <c r="H408" s="143">
        <f>ROUND(E408/F408,2)</f>
        <v>42.24</v>
      </c>
    </row>
    <row r="409" spans="1:8" ht="13" x14ac:dyDescent="0.3">
      <c r="A409" s="22" t="s">
        <v>706</v>
      </c>
      <c r="B409" s="22" t="s">
        <v>707</v>
      </c>
      <c r="C409" s="22" t="s">
        <v>708</v>
      </c>
      <c r="D409" s="22">
        <v>100</v>
      </c>
      <c r="E409" s="143">
        <v>1871700.76</v>
      </c>
      <c r="F409" s="147">
        <v>9147</v>
      </c>
      <c r="G409" s="147">
        <v>3596</v>
      </c>
      <c r="H409" s="143">
        <f>ROUND(E409/F409,2)</f>
        <v>204.62</v>
      </c>
    </row>
    <row r="410" spans="1:8" ht="13" x14ac:dyDescent="0.3">
      <c r="A410" s="22" t="s">
        <v>709</v>
      </c>
      <c r="B410" s="22" t="s">
        <v>710</v>
      </c>
      <c r="C410" s="22" t="s">
        <v>711</v>
      </c>
      <c r="D410" s="22">
        <v>100</v>
      </c>
      <c r="E410" s="143">
        <v>426767.71</v>
      </c>
      <c r="F410" s="147">
        <v>3835</v>
      </c>
      <c r="G410" s="147">
        <v>1896</v>
      </c>
      <c r="H410" s="143">
        <f>ROUND(E410/F410,2)</f>
        <v>111.28</v>
      </c>
    </row>
    <row r="411" spans="1:8" ht="13" x14ac:dyDescent="0.3">
      <c r="A411" s="22" t="s">
        <v>712</v>
      </c>
      <c r="B411" s="22" t="s">
        <v>713</v>
      </c>
      <c r="C411" s="22" t="s">
        <v>714</v>
      </c>
      <c r="D411" s="22">
        <v>100</v>
      </c>
      <c r="E411" s="143">
        <v>1741333.84</v>
      </c>
      <c r="F411" s="147">
        <v>2479</v>
      </c>
      <c r="G411" s="147">
        <v>1254</v>
      </c>
      <c r="H411" s="143">
        <f>ROUND(E411/F411,2)</f>
        <v>702.43</v>
      </c>
    </row>
    <row r="412" spans="1:8" ht="13" x14ac:dyDescent="0.3">
      <c r="A412" s="22" t="s">
        <v>715</v>
      </c>
      <c r="B412" s="22" t="s">
        <v>716</v>
      </c>
      <c r="C412" s="22" t="s">
        <v>717</v>
      </c>
      <c r="D412" s="22">
        <v>100</v>
      </c>
      <c r="E412" s="143">
        <v>605876.78</v>
      </c>
      <c r="F412" s="147">
        <v>1387</v>
      </c>
      <c r="G412" s="147">
        <v>649</v>
      </c>
      <c r="H412" s="143">
        <f>ROUND(E412/F412,2)</f>
        <v>436.83</v>
      </c>
    </row>
    <row r="413" spans="1:8" ht="13" x14ac:dyDescent="0.3">
      <c r="A413" s="22" t="s">
        <v>718</v>
      </c>
      <c r="B413" s="22" t="s">
        <v>719</v>
      </c>
      <c r="C413" s="22" t="s">
        <v>720</v>
      </c>
      <c r="D413" s="22">
        <v>100</v>
      </c>
      <c r="E413" s="143">
        <v>173060.6</v>
      </c>
      <c r="F413" s="147">
        <v>2657</v>
      </c>
      <c r="G413" s="147">
        <v>1161</v>
      </c>
      <c r="H413" s="143">
        <f>ROUND(E413/F413,2)</f>
        <v>65.13</v>
      </c>
    </row>
    <row r="414" spans="1:8" ht="13" x14ac:dyDescent="0.3">
      <c r="A414" s="22" t="s">
        <v>721</v>
      </c>
      <c r="B414" s="22" t="s">
        <v>722</v>
      </c>
      <c r="C414" s="22" t="s">
        <v>723</v>
      </c>
      <c r="D414" s="22">
        <v>100</v>
      </c>
      <c r="E414" s="143">
        <v>3809.15</v>
      </c>
      <c r="F414" s="147">
        <v>85</v>
      </c>
      <c r="G414" s="147">
        <v>48</v>
      </c>
      <c r="H414" s="143">
        <f>ROUND(E414/F414,2)</f>
        <v>44.81</v>
      </c>
    </row>
    <row r="415" spans="1:8" ht="13" x14ac:dyDescent="0.3">
      <c r="A415" s="22" t="s">
        <v>724</v>
      </c>
      <c r="B415" s="22" t="s">
        <v>725</v>
      </c>
      <c r="C415" s="22" t="s">
        <v>726</v>
      </c>
      <c r="D415" s="22">
        <v>100</v>
      </c>
      <c r="E415" s="143">
        <v>29038.31</v>
      </c>
      <c r="F415" s="147">
        <v>145</v>
      </c>
      <c r="G415" s="147">
        <v>89</v>
      </c>
      <c r="H415" s="143">
        <f>ROUND(E415/F415,2)</f>
        <v>200.26</v>
      </c>
    </row>
    <row r="416" spans="1:8" ht="13" x14ac:dyDescent="0.3">
      <c r="A416" s="22" t="s">
        <v>727</v>
      </c>
      <c r="B416" s="22" t="s">
        <v>728</v>
      </c>
      <c r="C416" s="22" t="s">
        <v>729</v>
      </c>
      <c r="D416" s="22">
        <v>100</v>
      </c>
      <c r="E416" s="143">
        <v>48430.23</v>
      </c>
      <c r="F416" s="147">
        <v>1650</v>
      </c>
      <c r="G416" s="147">
        <v>655</v>
      </c>
      <c r="H416" s="143">
        <f>ROUND(E416/F416,2)</f>
        <v>29.35</v>
      </c>
    </row>
    <row r="417" spans="1:8" ht="13" x14ac:dyDescent="0.3">
      <c r="A417" s="22" t="s">
        <v>730</v>
      </c>
      <c r="B417" s="22" t="s">
        <v>731</v>
      </c>
      <c r="C417" s="22" t="s">
        <v>732</v>
      </c>
      <c r="D417" s="22">
        <v>100</v>
      </c>
      <c r="E417" s="143">
        <v>12779.28</v>
      </c>
      <c r="F417" s="147">
        <v>137</v>
      </c>
      <c r="G417" s="147">
        <v>62</v>
      </c>
      <c r="H417" s="143">
        <f>ROUND(E417/F417,2)</f>
        <v>93.28</v>
      </c>
    </row>
    <row r="418" spans="1:8" ht="13" x14ac:dyDescent="0.3">
      <c r="A418" s="22" t="s">
        <v>733</v>
      </c>
      <c r="B418" s="22" t="s">
        <v>734</v>
      </c>
      <c r="C418" s="22" t="s">
        <v>735</v>
      </c>
      <c r="D418" s="22">
        <v>100</v>
      </c>
      <c r="E418" s="143">
        <v>49275.18</v>
      </c>
      <c r="F418" s="147">
        <v>318</v>
      </c>
      <c r="G418" s="147">
        <v>148</v>
      </c>
      <c r="H418" s="143">
        <f>ROUND(E418/F418,2)</f>
        <v>154.94999999999999</v>
      </c>
    </row>
    <row r="419" spans="1:8" ht="13" x14ac:dyDescent="0.3">
      <c r="A419" s="22" t="s">
        <v>736</v>
      </c>
      <c r="B419" s="22" t="s">
        <v>737</v>
      </c>
      <c r="C419" s="22" t="s">
        <v>738</v>
      </c>
      <c r="D419" s="22">
        <v>100</v>
      </c>
      <c r="E419" s="143">
        <v>29728.45</v>
      </c>
      <c r="F419" s="147">
        <v>322</v>
      </c>
      <c r="G419" s="147">
        <v>190</v>
      </c>
      <c r="H419" s="143">
        <f>ROUND(E419/F419,2)</f>
        <v>92.32</v>
      </c>
    </row>
    <row r="420" spans="1:8" ht="13" x14ac:dyDescent="0.3">
      <c r="A420" s="22" t="s">
        <v>739</v>
      </c>
      <c r="B420" s="22" t="s">
        <v>740</v>
      </c>
      <c r="C420" s="22" t="s">
        <v>741</v>
      </c>
      <c r="D420" s="22">
        <v>75</v>
      </c>
      <c r="E420" s="143">
        <v>100705.48</v>
      </c>
      <c r="F420" s="147">
        <v>10709</v>
      </c>
      <c r="G420" s="149">
        <v>6947</v>
      </c>
      <c r="H420" s="143">
        <f>ROUND(E420/F420,2)</f>
        <v>9.4</v>
      </c>
    </row>
    <row r="421" spans="1:8" ht="13" x14ac:dyDescent="0.3">
      <c r="A421" s="22" t="s">
        <v>739</v>
      </c>
      <c r="B421" s="22" t="s">
        <v>740</v>
      </c>
      <c r="C421" s="22" t="s">
        <v>741</v>
      </c>
      <c r="D421" s="22">
        <v>100</v>
      </c>
      <c r="E421" s="143">
        <v>1246963.21</v>
      </c>
      <c r="F421" s="147">
        <v>2279</v>
      </c>
      <c r="G421" s="151"/>
      <c r="H421" s="143">
        <f>ROUND(E421/F421,2)</f>
        <v>547.15</v>
      </c>
    </row>
    <row r="422" spans="1:8" ht="13" x14ac:dyDescent="0.3">
      <c r="A422" s="22" t="s">
        <v>742</v>
      </c>
      <c r="B422" s="22" t="s">
        <v>743</v>
      </c>
      <c r="C422" s="22" t="s">
        <v>744</v>
      </c>
      <c r="D422" s="22">
        <v>100</v>
      </c>
      <c r="E422" s="143">
        <v>1246947.6000000001</v>
      </c>
      <c r="F422" s="147">
        <v>2277</v>
      </c>
      <c r="G422" s="147">
        <v>1121</v>
      </c>
      <c r="H422" s="143">
        <f>ROUND(E422/F422,2)</f>
        <v>547.63</v>
      </c>
    </row>
    <row r="423" spans="1:8" ht="13" x14ac:dyDescent="0.3">
      <c r="A423" s="22" t="s">
        <v>745</v>
      </c>
      <c r="B423" s="22" t="s">
        <v>746</v>
      </c>
      <c r="C423" s="22" t="s">
        <v>747</v>
      </c>
      <c r="D423" s="22">
        <v>75</v>
      </c>
      <c r="E423" s="143">
        <v>5244.14</v>
      </c>
      <c r="F423" s="147">
        <v>206</v>
      </c>
      <c r="G423" s="147">
        <v>123</v>
      </c>
      <c r="H423" s="143">
        <f>ROUND(E423/F423,2)</f>
        <v>25.46</v>
      </c>
    </row>
    <row r="424" spans="1:8" ht="13" x14ac:dyDescent="0.3">
      <c r="A424" s="22" t="s">
        <v>748</v>
      </c>
      <c r="B424" s="22" t="s">
        <v>749</v>
      </c>
      <c r="C424" s="22" t="s">
        <v>750</v>
      </c>
      <c r="D424" s="22">
        <v>75</v>
      </c>
      <c r="E424" s="143">
        <v>95461.34</v>
      </c>
      <c r="F424" s="147">
        <v>10503</v>
      </c>
      <c r="G424" s="149">
        <v>5716</v>
      </c>
      <c r="H424" s="143">
        <f>ROUND(E424/F424,2)</f>
        <v>9.09</v>
      </c>
    </row>
    <row r="425" spans="1:8" ht="13" x14ac:dyDescent="0.3">
      <c r="A425" s="22" t="s">
        <v>748</v>
      </c>
      <c r="B425" s="22" t="s">
        <v>749</v>
      </c>
      <c r="C425" s="22" t="s">
        <v>750</v>
      </c>
      <c r="D425" s="22">
        <v>100</v>
      </c>
      <c r="E425" s="143">
        <v>15.61</v>
      </c>
      <c r="F425" s="147">
        <v>2</v>
      </c>
      <c r="G425" s="151"/>
      <c r="H425" s="143">
        <f>ROUND(E425/F425,2)</f>
        <v>7.81</v>
      </c>
    </row>
    <row r="426" spans="1:8" ht="13" x14ac:dyDescent="0.3">
      <c r="A426" s="22" t="s">
        <v>751</v>
      </c>
      <c r="B426" s="22" t="s">
        <v>752</v>
      </c>
      <c r="C426" s="22" t="s">
        <v>753</v>
      </c>
      <c r="D426" s="22">
        <v>75</v>
      </c>
      <c r="E426" s="143">
        <v>991699.64</v>
      </c>
      <c r="F426" s="147">
        <v>35893</v>
      </c>
      <c r="G426" s="149">
        <v>19811</v>
      </c>
      <c r="H426" s="143">
        <f>ROUND(E426/F426,2)</f>
        <v>27.63</v>
      </c>
    </row>
    <row r="427" spans="1:8" ht="13" x14ac:dyDescent="0.3">
      <c r="A427" s="22" t="s">
        <v>751</v>
      </c>
      <c r="B427" s="22" t="s">
        <v>752</v>
      </c>
      <c r="C427" s="22" t="s">
        <v>753</v>
      </c>
      <c r="D427" s="22">
        <v>100</v>
      </c>
      <c r="E427" s="143">
        <v>187.07</v>
      </c>
      <c r="F427" s="147">
        <v>3</v>
      </c>
      <c r="G427" s="151"/>
      <c r="H427" s="143">
        <f>ROUND(E427/F427,2)</f>
        <v>62.36</v>
      </c>
    </row>
    <row r="428" spans="1:8" ht="13" x14ac:dyDescent="0.3">
      <c r="A428" s="22" t="s">
        <v>754</v>
      </c>
      <c r="B428" s="22" t="s">
        <v>755</v>
      </c>
      <c r="C428" s="22" t="s">
        <v>756</v>
      </c>
      <c r="D428" s="22">
        <v>75</v>
      </c>
      <c r="E428" s="143">
        <v>475565.88</v>
      </c>
      <c r="F428" s="147">
        <v>14517</v>
      </c>
      <c r="G428" s="149">
        <v>8387</v>
      </c>
      <c r="H428" s="143">
        <f>ROUND(E428/F428,2)</f>
        <v>32.76</v>
      </c>
    </row>
    <row r="429" spans="1:8" ht="13" x14ac:dyDescent="0.3">
      <c r="A429" s="22" t="s">
        <v>754</v>
      </c>
      <c r="B429" s="22" t="s">
        <v>755</v>
      </c>
      <c r="C429" s="22" t="s">
        <v>756</v>
      </c>
      <c r="D429" s="22">
        <v>100</v>
      </c>
      <c r="E429" s="143">
        <v>166.47</v>
      </c>
      <c r="F429" s="147">
        <v>1</v>
      </c>
      <c r="G429" s="151"/>
      <c r="H429" s="143">
        <f>ROUND(E429/F429,2)</f>
        <v>166.47</v>
      </c>
    </row>
    <row r="430" spans="1:8" ht="13" x14ac:dyDescent="0.3">
      <c r="A430" s="22" t="s">
        <v>757</v>
      </c>
      <c r="B430" s="22" t="s">
        <v>758</v>
      </c>
      <c r="C430" s="22" t="s">
        <v>759</v>
      </c>
      <c r="D430" s="22">
        <v>75</v>
      </c>
      <c r="E430" s="143">
        <v>33863.160000000003</v>
      </c>
      <c r="F430" s="147">
        <v>1656</v>
      </c>
      <c r="G430" s="147">
        <v>963</v>
      </c>
      <c r="H430" s="143">
        <f>ROUND(E430/F430,2)</f>
        <v>20.45</v>
      </c>
    </row>
    <row r="431" spans="1:8" ht="13" x14ac:dyDescent="0.3">
      <c r="A431" s="22" t="s">
        <v>760</v>
      </c>
      <c r="B431" s="22" t="s">
        <v>761</v>
      </c>
      <c r="C431" s="22" t="s">
        <v>762</v>
      </c>
      <c r="D431" s="22">
        <v>75</v>
      </c>
      <c r="E431" s="143">
        <v>482270.6</v>
      </c>
      <c r="F431" s="147">
        <v>19720</v>
      </c>
      <c r="G431" s="149">
        <v>10926</v>
      </c>
      <c r="H431" s="143">
        <f>ROUND(E431/F431,2)</f>
        <v>24.46</v>
      </c>
    </row>
    <row r="432" spans="1:8" ht="13" x14ac:dyDescent="0.3">
      <c r="A432" s="22" t="s">
        <v>760</v>
      </c>
      <c r="B432" s="22" t="s">
        <v>761</v>
      </c>
      <c r="C432" s="22" t="s">
        <v>762</v>
      </c>
      <c r="D432" s="22">
        <v>100</v>
      </c>
      <c r="E432" s="143">
        <v>20.6</v>
      </c>
      <c r="F432" s="147">
        <v>2</v>
      </c>
      <c r="G432" s="151"/>
      <c r="H432" s="143">
        <f>ROUND(E432/F432,2)</f>
        <v>10.3</v>
      </c>
    </row>
    <row r="433" spans="1:8" ht="13" x14ac:dyDescent="0.3">
      <c r="A433" s="19" t="s">
        <v>763</v>
      </c>
      <c r="B433" s="20" t="s">
        <v>764</v>
      </c>
      <c r="C433" s="20" t="s">
        <v>765</v>
      </c>
      <c r="D433" s="24">
        <v>100</v>
      </c>
      <c r="E433" s="144">
        <v>70098.600000000006</v>
      </c>
      <c r="F433" s="146">
        <v>74</v>
      </c>
      <c r="G433" s="148">
        <v>48</v>
      </c>
      <c r="H433" s="141">
        <f>ROUND(E433/F433,2)</f>
        <v>947.28</v>
      </c>
    </row>
    <row r="434" spans="1:8" ht="13" x14ac:dyDescent="0.3">
      <c r="A434" s="22" t="s">
        <v>766</v>
      </c>
      <c r="B434" s="22" t="s">
        <v>767</v>
      </c>
      <c r="C434" s="22" t="s">
        <v>768</v>
      </c>
      <c r="D434" s="22">
        <v>100</v>
      </c>
      <c r="E434" s="143">
        <v>26904.45</v>
      </c>
      <c r="F434" s="147">
        <v>23</v>
      </c>
      <c r="G434" s="147">
        <v>13</v>
      </c>
      <c r="H434" s="143">
        <f>ROUND(E434/F434,2)</f>
        <v>1169.76</v>
      </c>
    </row>
    <row r="435" spans="1:8" ht="13" x14ac:dyDescent="0.3">
      <c r="A435" s="22" t="s">
        <v>769</v>
      </c>
      <c r="B435" s="22" t="s">
        <v>770</v>
      </c>
      <c r="C435" s="22" t="s">
        <v>771</v>
      </c>
      <c r="D435" s="22">
        <v>100</v>
      </c>
      <c r="E435" s="143">
        <v>41186.79</v>
      </c>
      <c r="F435" s="147">
        <v>39</v>
      </c>
      <c r="G435" s="147">
        <v>23</v>
      </c>
      <c r="H435" s="143">
        <f>ROUND(E435/F435,2)</f>
        <v>1056.07</v>
      </c>
    </row>
    <row r="436" spans="1:8" ht="13" x14ac:dyDescent="0.3">
      <c r="A436" s="22" t="s">
        <v>772</v>
      </c>
      <c r="B436" s="22" t="s">
        <v>773</v>
      </c>
      <c r="C436" s="22" t="s">
        <v>774</v>
      </c>
      <c r="D436" s="22">
        <v>100</v>
      </c>
      <c r="E436" s="143">
        <v>2007.36</v>
      </c>
      <c r="F436" s="147">
        <v>12</v>
      </c>
      <c r="G436" s="147">
        <v>12</v>
      </c>
      <c r="H436" s="143">
        <f>ROUND(E436/F436,2)</f>
        <v>167.28</v>
      </c>
    </row>
    <row r="437" spans="1:8" ht="221" x14ac:dyDescent="0.3">
      <c r="A437" s="19" t="s">
        <v>775</v>
      </c>
      <c r="B437" s="20" t="s">
        <v>776</v>
      </c>
      <c r="C437" s="20" t="s">
        <v>777</v>
      </c>
      <c r="D437" s="24" t="s">
        <v>507</v>
      </c>
      <c r="E437" s="144">
        <f>SUM(E438+E439+E440)</f>
        <v>10872865.119999999</v>
      </c>
      <c r="F437" s="148">
        <f>SUM(F438+F439+F440)</f>
        <v>96196</v>
      </c>
      <c r="G437" s="148">
        <v>27036</v>
      </c>
      <c r="H437" s="141">
        <f>ROUND(E437/F437,2)</f>
        <v>113.03</v>
      </c>
    </row>
    <row r="438" spans="1:8" ht="13" x14ac:dyDescent="0.3">
      <c r="A438" s="22" t="s">
        <v>775</v>
      </c>
      <c r="B438" s="22" t="s">
        <v>776</v>
      </c>
      <c r="C438" s="22" t="s">
        <v>777</v>
      </c>
      <c r="D438" s="22">
        <v>50</v>
      </c>
      <c r="E438" s="143">
        <v>108755.59</v>
      </c>
      <c r="F438" s="147">
        <v>5036</v>
      </c>
      <c r="G438" s="149">
        <v>27036</v>
      </c>
      <c r="H438" s="143">
        <f>ROUND(E438/F438,2)</f>
        <v>21.6</v>
      </c>
    </row>
    <row r="439" spans="1:8" ht="13" x14ac:dyDescent="0.3">
      <c r="A439" s="22" t="s">
        <v>775</v>
      </c>
      <c r="B439" s="22" t="s">
        <v>776</v>
      </c>
      <c r="C439" s="22" t="s">
        <v>777</v>
      </c>
      <c r="D439" s="22">
        <v>75</v>
      </c>
      <c r="E439" s="143">
        <v>509345.34</v>
      </c>
      <c r="F439" s="147">
        <v>34267</v>
      </c>
      <c r="G439" s="150"/>
      <c r="H439" s="143">
        <f>ROUND(E439/F439,2)</f>
        <v>14.86</v>
      </c>
    </row>
    <row r="440" spans="1:8" ht="13" x14ac:dyDescent="0.3">
      <c r="A440" s="22" t="s">
        <v>775</v>
      </c>
      <c r="B440" s="22" t="s">
        <v>776</v>
      </c>
      <c r="C440" s="22" t="s">
        <v>777</v>
      </c>
      <c r="D440" s="22">
        <v>100</v>
      </c>
      <c r="E440" s="143">
        <v>10254764.189999999</v>
      </c>
      <c r="F440" s="147">
        <v>56893</v>
      </c>
      <c r="G440" s="151"/>
      <c r="H440" s="143">
        <f>ROUND(E440/F440,2)</f>
        <v>180.25</v>
      </c>
    </row>
    <row r="441" spans="1:8" ht="13" x14ac:dyDescent="0.3">
      <c r="A441" s="22" t="s">
        <v>778</v>
      </c>
      <c r="B441" s="22" t="s">
        <v>779</v>
      </c>
      <c r="C441" s="22" t="s">
        <v>780</v>
      </c>
      <c r="D441" s="22">
        <v>50</v>
      </c>
      <c r="E441" s="143">
        <v>30839.88</v>
      </c>
      <c r="F441" s="147">
        <v>1434</v>
      </c>
      <c r="G441" s="149">
        <v>4906</v>
      </c>
      <c r="H441" s="143">
        <f>ROUND(E441/F441,2)</f>
        <v>21.51</v>
      </c>
    </row>
    <row r="442" spans="1:8" ht="13" x14ac:dyDescent="0.3">
      <c r="A442" s="22" t="s">
        <v>778</v>
      </c>
      <c r="B442" s="22" t="s">
        <v>779</v>
      </c>
      <c r="C442" s="22" t="s">
        <v>780</v>
      </c>
      <c r="D442" s="22">
        <v>75</v>
      </c>
      <c r="E442" s="143">
        <v>359350.56</v>
      </c>
      <c r="F442" s="147">
        <v>19044</v>
      </c>
      <c r="G442" s="151"/>
      <c r="H442" s="143">
        <f>ROUND(E442/F442,2)</f>
        <v>18.87</v>
      </c>
    </row>
    <row r="443" spans="1:8" ht="13" x14ac:dyDescent="0.3">
      <c r="A443" s="22" t="s">
        <v>781</v>
      </c>
      <c r="B443" s="22" t="s">
        <v>782</v>
      </c>
      <c r="C443" s="22" t="s">
        <v>783</v>
      </c>
      <c r="D443" s="22">
        <v>50</v>
      </c>
      <c r="E443" s="143">
        <v>27810.68</v>
      </c>
      <c r="F443" s="147">
        <v>1284</v>
      </c>
      <c r="G443" s="149">
        <v>4244</v>
      </c>
      <c r="H443" s="143">
        <f>ROUND(E443/F443,2)</f>
        <v>21.66</v>
      </c>
    </row>
    <row r="444" spans="1:8" ht="13" x14ac:dyDescent="0.3">
      <c r="A444" s="22" t="s">
        <v>781</v>
      </c>
      <c r="B444" s="22" t="s">
        <v>782</v>
      </c>
      <c r="C444" s="22" t="s">
        <v>783</v>
      </c>
      <c r="D444" s="22">
        <v>75</v>
      </c>
      <c r="E444" s="143">
        <v>324229.53999999998</v>
      </c>
      <c r="F444" s="147">
        <v>16861</v>
      </c>
      <c r="G444" s="151"/>
      <c r="H444" s="143">
        <f>ROUND(E444/F444,2)</f>
        <v>19.23</v>
      </c>
    </row>
    <row r="445" spans="1:8" ht="13" x14ac:dyDescent="0.3">
      <c r="A445" s="22" t="s">
        <v>784</v>
      </c>
      <c r="B445" s="22" t="s">
        <v>785</v>
      </c>
      <c r="C445" s="22" t="s">
        <v>786</v>
      </c>
      <c r="D445" s="22">
        <v>50</v>
      </c>
      <c r="E445" s="143">
        <v>2439.37</v>
      </c>
      <c r="F445" s="147">
        <v>118</v>
      </c>
      <c r="G445" s="149">
        <v>697</v>
      </c>
      <c r="H445" s="143">
        <f>ROUND(E445/F445,2)</f>
        <v>20.67</v>
      </c>
    </row>
    <row r="446" spans="1:8" ht="13" x14ac:dyDescent="0.3">
      <c r="A446" s="22" t="s">
        <v>784</v>
      </c>
      <c r="B446" s="22" t="s">
        <v>785</v>
      </c>
      <c r="C446" s="22" t="s">
        <v>786</v>
      </c>
      <c r="D446" s="22">
        <v>75</v>
      </c>
      <c r="E446" s="143">
        <v>28733.88</v>
      </c>
      <c r="F446" s="147">
        <v>1810</v>
      </c>
      <c r="G446" s="151"/>
      <c r="H446" s="143">
        <f>ROUND(E446/F446,2)</f>
        <v>15.88</v>
      </c>
    </row>
    <row r="447" spans="1:8" ht="13" x14ac:dyDescent="0.3">
      <c r="A447" s="22" t="s">
        <v>787</v>
      </c>
      <c r="B447" s="22" t="s">
        <v>788</v>
      </c>
      <c r="C447" s="22" t="s">
        <v>789</v>
      </c>
      <c r="D447" s="22">
        <v>50</v>
      </c>
      <c r="E447" s="143">
        <v>589.83000000000004</v>
      </c>
      <c r="F447" s="147">
        <v>32</v>
      </c>
      <c r="G447" s="149">
        <v>146</v>
      </c>
      <c r="H447" s="143">
        <f>ROUND(E447/F447,2)</f>
        <v>18.43</v>
      </c>
    </row>
    <row r="448" spans="1:8" ht="13" x14ac:dyDescent="0.3">
      <c r="A448" s="22" t="s">
        <v>787</v>
      </c>
      <c r="B448" s="22" t="s">
        <v>788</v>
      </c>
      <c r="C448" s="22" t="s">
        <v>789</v>
      </c>
      <c r="D448" s="22">
        <v>75</v>
      </c>
      <c r="E448" s="143">
        <v>6387.14</v>
      </c>
      <c r="F448" s="147">
        <v>373</v>
      </c>
      <c r="G448" s="151"/>
      <c r="H448" s="143">
        <f>ROUND(E448/F448,2)</f>
        <v>17.12</v>
      </c>
    </row>
    <row r="449" spans="1:8" ht="13" x14ac:dyDescent="0.3">
      <c r="A449" s="22" t="s">
        <v>790</v>
      </c>
      <c r="B449" s="22" t="s">
        <v>791</v>
      </c>
      <c r="C449" s="22" t="s">
        <v>792</v>
      </c>
      <c r="D449" s="22">
        <v>50</v>
      </c>
      <c r="E449" s="143">
        <v>17437.98</v>
      </c>
      <c r="F449" s="147">
        <v>830</v>
      </c>
      <c r="G449" s="149">
        <v>1658</v>
      </c>
      <c r="H449" s="143">
        <f>ROUND(E449/F449,2)</f>
        <v>21.01</v>
      </c>
    </row>
    <row r="450" spans="1:8" ht="13" x14ac:dyDescent="0.3">
      <c r="A450" s="22" t="s">
        <v>790</v>
      </c>
      <c r="B450" s="22" t="s">
        <v>791</v>
      </c>
      <c r="C450" s="22" t="s">
        <v>792</v>
      </c>
      <c r="D450" s="22">
        <v>100</v>
      </c>
      <c r="E450" s="143">
        <v>7403543.7800000003</v>
      </c>
      <c r="F450" s="147">
        <v>3778</v>
      </c>
      <c r="G450" s="151"/>
      <c r="H450" s="143">
        <f>ROUND(E450/F450,2)</f>
        <v>1959.65</v>
      </c>
    </row>
    <row r="451" spans="1:8" ht="13" x14ac:dyDescent="0.3">
      <c r="A451" s="22" t="s">
        <v>793</v>
      </c>
      <c r="B451" s="22" t="s">
        <v>794</v>
      </c>
      <c r="C451" s="22" t="s">
        <v>792</v>
      </c>
      <c r="D451" s="22">
        <v>50</v>
      </c>
      <c r="E451" s="143">
        <v>17437.98</v>
      </c>
      <c r="F451" s="147">
        <v>830</v>
      </c>
      <c r="G451" s="149">
        <v>1658</v>
      </c>
      <c r="H451" s="143">
        <f>ROUND(E451/F451,2)</f>
        <v>21.01</v>
      </c>
    </row>
    <row r="452" spans="1:8" ht="13" x14ac:dyDescent="0.3">
      <c r="A452" s="22" t="s">
        <v>793</v>
      </c>
      <c r="B452" s="22" t="s">
        <v>794</v>
      </c>
      <c r="C452" s="22" t="s">
        <v>792</v>
      </c>
      <c r="D452" s="22">
        <v>100</v>
      </c>
      <c r="E452" s="143">
        <v>7403543.7800000003</v>
      </c>
      <c r="F452" s="147">
        <v>3778</v>
      </c>
      <c r="G452" s="151"/>
      <c r="H452" s="143">
        <f>ROUND(E452/F452,2)</f>
        <v>1959.65</v>
      </c>
    </row>
    <row r="453" spans="1:8" ht="13" x14ac:dyDescent="0.3">
      <c r="A453" s="22" t="s">
        <v>795</v>
      </c>
      <c r="B453" s="22" t="s">
        <v>796</v>
      </c>
      <c r="C453" s="22" t="s">
        <v>797</v>
      </c>
      <c r="D453" s="22">
        <v>75</v>
      </c>
      <c r="E453" s="143">
        <v>24456.01</v>
      </c>
      <c r="F453" s="147">
        <v>2908</v>
      </c>
      <c r="G453" s="149">
        <v>14000</v>
      </c>
      <c r="H453" s="143">
        <f>ROUND(E453/F453,2)</f>
        <v>8.41</v>
      </c>
    </row>
    <row r="454" spans="1:8" ht="13" x14ac:dyDescent="0.3">
      <c r="A454" s="22" t="s">
        <v>795</v>
      </c>
      <c r="B454" s="22" t="s">
        <v>796</v>
      </c>
      <c r="C454" s="22" t="s">
        <v>797</v>
      </c>
      <c r="D454" s="22">
        <v>100</v>
      </c>
      <c r="E454" s="143">
        <v>1320479</v>
      </c>
      <c r="F454" s="147">
        <v>49784</v>
      </c>
      <c r="G454" s="151"/>
      <c r="H454" s="143">
        <f>ROUND(E454/F454,2)</f>
        <v>26.52</v>
      </c>
    </row>
    <row r="455" spans="1:8" ht="13" x14ac:dyDescent="0.3">
      <c r="A455" s="22" t="s">
        <v>798</v>
      </c>
      <c r="B455" s="22" t="s">
        <v>799</v>
      </c>
      <c r="C455" s="22" t="s">
        <v>800</v>
      </c>
      <c r="D455" s="22">
        <v>100</v>
      </c>
      <c r="E455" s="143">
        <v>1004812.02</v>
      </c>
      <c r="F455" s="147">
        <v>49468</v>
      </c>
      <c r="G455" s="147">
        <v>12324</v>
      </c>
      <c r="H455" s="143">
        <f>ROUND(E455/F455,2)</f>
        <v>20.309999999999999</v>
      </c>
    </row>
    <row r="456" spans="1:8" ht="13" x14ac:dyDescent="0.3">
      <c r="A456" s="22" t="s">
        <v>801</v>
      </c>
      <c r="B456" s="22" t="s">
        <v>802</v>
      </c>
      <c r="C456" s="22" t="s">
        <v>803</v>
      </c>
      <c r="D456" s="22">
        <v>75</v>
      </c>
      <c r="E456" s="143">
        <v>24456.01</v>
      </c>
      <c r="F456" s="147">
        <v>2908</v>
      </c>
      <c r="G456" s="147">
        <v>1584</v>
      </c>
      <c r="H456" s="143">
        <f>ROUND(E456/F456,2)</f>
        <v>8.41</v>
      </c>
    </row>
    <row r="457" spans="1:8" ht="13" x14ac:dyDescent="0.3">
      <c r="A457" s="22" t="s">
        <v>804</v>
      </c>
      <c r="B457" s="22" t="s">
        <v>805</v>
      </c>
      <c r="C457" s="22" t="s">
        <v>806</v>
      </c>
      <c r="D457" s="22">
        <v>100</v>
      </c>
      <c r="E457" s="143">
        <v>315666.98</v>
      </c>
      <c r="F457" s="147">
        <v>316</v>
      </c>
      <c r="G457" s="147">
        <v>153</v>
      </c>
      <c r="H457" s="143">
        <f>ROUND(E457/F457,2)</f>
        <v>998.95</v>
      </c>
    </row>
    <row r="458" spans="1:8" ht="13" x14ac:dyDescent="0.3">
      <c r="A458" s="22" t="s">
        <v>807</v>
      </c>
      <c r="B458" s="22" t="s">
        <v>808</v>
      </c>
      <c r="C458" s="22" t="s">
        <v>809</v>
      </c>
      <c r="D458" s="22">
        <v>100</v>
      </c>
      <c r="E458" s="143">
        <v>31950.57</v>
      </c>
      <c r="F458" s="147">
        <v>1257</v>
      </c>
      <c r="G458" s="147">
        <v>340</v>
      </c>
      <c r="H458" s="143">
        <f>ROUND(E458/F458,2)</f>
        <v>25.42</v>
      </c>
    </row>
    <row r="459" spans="1:8" ht="13" x14ac:dyDescent="0.3">
      <c r="A459" s="22" t="s">
        <v>810</v>
      </c>
      <c r="B459" s="22" t="s">
        <v>811</v>
      </c>
      <c r="C459" s="22" t="s">
        <v>812</v>
      </c>
      <c r="D459" s="22">
        <v>100</v>
      </c>
      <c r="E459" s="143">
        <v>31950.57</v>
      </c>
      <c r="F459" s="147">
        <v>1257</v>
      </c>
      <c r="G459" s="147">
        <v>340</v>
      </c>
      <c r="H459" s="143">
        <f>ROUND(E459/F459,2)</f>
        <v>25.42</v>
      </c>
    </row>
    <row r="460" spans="1:8" ht="13" x14ac:dyDescent="0.3">
      <c r="A460" s="22" t="s">
        <v>813</v>
      </c>
      <c r="B460" s="22" t="s">
        <v>814</v>
      </c>
      <c r="C460" s="22" t="s">
        <v>815</v>
      </c>
      <c r="D460" s="22">
        <v>50</v>
      </c>
      <c r="E460" s="143">
        <v>23577.119999999999</v>
      </c>
      <c r="F460" s="147">
        <v>950</v>
      </c>
      <c r="G460" s="149">
        <v>466</v>
      </c>
      <c r="H460" s="143">
        <f>ROUND(E460/F460,2)</f>
        <v>24.82</v>
      </c>
    </row>
    <row r="461" spans="1:8" ht="13" x14ac:dyDescent="0.3">
      <c r="A461" s="22" t="s">
        <v>813</v>
      </c>
      <c r="B461" s="22" t="s">
        <v>814</v>
      </c>
      <c r="C461" s="22" t="s">
        <v>815</v>
      </c>
      <c r="D461" s="22">
        <v>100</v>
      </c>
      <c r="E461" s="143">
        <v>46898.31</v>
      </c>
      <c r="F461" s="147">
        <v>973</v>
      </c>
      <c r="G461" s="151"/>
      <c r="H461" s="143">
        <f>ROUND(E461/F461,2)</f>
        <v>48.2</v>
      </c>
    </row>
    <row r="462" spans="1:8" ht="13" x14ac:dyDescent="0.3">
      <c r="A462" s="22" t="s">
        <v>816</v>
      </c>
      <c r="B462" s="22" t="s">
        <v>817</v>
      </c>
      <c r="C462" s="22" t="s">
        <v>815</v>
      </c>
      <c r="D462" s="22">
        <v>50</v>
      </c>
      <c r="E462" s="143">
        <v>23577.119999999999</v>
      </c>
      <c r="F462" s="147">
        <v>950</v>
      </c>
      <c r="G462" s="149">
        <v>466</v>
      </c>
      <c r="H462" s="143">
        <f>ROUND(E462/F462,2)</f>
        <v>24.82</v>
      </c>
    </row>
    <row r="463" spans="1:8" ht="13" x14ac:dyDescent="0.3">
      <c r="A463" s="22" t="s">
        <v>816</v>
      </c>
      <c r="B463" s="22" t="s">
        <v>817</v>
      </c>
      <c r="C463" s="22" t="s">
        <v>815</v>
      </c>
      <c r="D463" s="22">
        <v>100</v>
      </c>
      <c r="E463" s="143">
        <v>46898.31</v>
      </c>
      <c r="F463" s="147">
        <v>973</v>
      </c>
      <c r="G463" s="151"/>
      <c r="H463" s="143">
        <f>ROUND(E463/F463,2)</f>
        <v>48.2</v>
      </c>
    </row>
    <row r="464" spans="1:8" ht="13" x14ac:dyDescent="0.3">
      <c r="A464" s="22" t="s">
        <v>818</v>
      </c>
      <c r="B464" s="22" t="s">
        <v>819</v>
      </c>
      <c r="C464" s="22" t="s">
        <v>820</v>
      </c>
      <c r="D464" s="22">
        <v>75</v>
      </c>
      <c r="E464" s="143">
        <v>219.98</v>
      </c>
      <c r="F464" s="147">
        <v>18</v>
      </c>
      <c r="G464" s="149">
        <v>109</v>
      </c>
      <c r="H464" s="143">
        <f>ROUND(E464/F464,2)</f>
        <v>12.22</v>
      </c>
    </row>
    <row r="465" spans="1:8" ht="13" x14ac:dyDescent="0.3">
      <c r="A465" s="22" t="s">
        <v>818</v>
      </c>
      <c r="B465" s="22" t="s">
        <v>819</v>
      </c>
      <c r="C465" s="22" t="s">
        <v>820</v>
      </c>
      <c r="D465" s="22">
        <v>100</v>
      </c>
      <c r="E465" s="143">
        <v>36062.269999999997</v>
      </c>
      <c r="F465" s="147">
        <v>301</v>
      </c>
      <c r="G465" s="151"/>
      <c r="H465" s="143">
        <f>ROUND(E465/F465,2)</f>
        <v>119.81</v>
      </c>
    </row>
    <row r="466" spans="1:8" ht="13" x14ac:dyDescent="0.3">
      <c r="A466" s="22" t="s">
        <v>821</v>
      </c>
      <c r="B466" s="22" t="s">
        <v>822</v>
      </c>
      <c r="C466" s="22" t="s">
        <v>823</v>
      </c>
      <c r="D466" s="22">
        <v>100</v>
      </c>
      <c r="E466" s="143">
        <v>7279.27</v>
      </c>
      <c r="F466" s="147">
        <v>91</v>
      </c>
      <c r="G466" s="147">
        <v>24</v>
      </c>
      <c r="H466" s="143">
        <f>ROUND(E466/F466,2)</f>
        <v>79.989999999999995</v>
      </c>
    </row>
    <row r="467" spans="1:8" ht="13" x14ac:dyDescent="0.3">
      <c r="A467" s="22" t="s">
        <v>824</v>
      </c>
      <c r="B467" s="22" t="s">
        <v>825</v>
      </c>
      <c r="C467" s="22" t="s">
        <v>826</v>
      </c>
      <c r="D467" s="22">
        <v>75</v>
      </c>
      <c r="E467" s="143">
        <v>219.98</v>
      </c>
      <c r="F467" s="147">
        <v>18</v>
      </c>
      <c r="G467" s="147">
        <v>7</v>
      </c>
      <c r="H467" s="143">
        <f>ROUND(E467/F467,2)</f>
        <v>12.22</v>
      </c>
    </row>
    <row r="468" spans="1:8" ht="13" x14ac:dyDescent="0.3">
      <c r="A468" s="22" t="s">
        <v>827</v>
      </c>
      <c r="B468" s="22" t="s">
        <v>828</v>
      </c>
      <c r="C468" s="22" t="s">
        <v>829</v>
      </c>
      <c r="D468" s="22">
        <v>100</v>
      </c>
      <c r="E468" s="143">
        <v>28783</v>
      </c>
      <c r="F468" s="147">
        <v>210</v>
      </c>
      <c r="G468" s="147">
        <v>79</v>
      </c>
      <c r="H468" s="143">
        <f>ROUND(E468/F468,2)</f>
        <v>137.06</v>
      </c>
    </row>
    <row r="469" spans="1:8" ht="13" x14ac:dyDescent="0.3">
      <c r="A469" s="22" t="s">
        <v>830</v>
      </c>
      <c r="B469" s="22" t="s">
        <v>779</v>
      </c>
      <c r="C469" s="22" t="s">
        <v>831</v>
      </c>
      <c r="D469" s="22">
        <v>75</v>
      </c>
      <c r="E469" s="143">
        <v>2593.16</v>
      </c>
      <c r="F469" s="147">
        <v>232</v>
      </c>
      <c r="G469" s="149">
        <v>98</v>
      </c>
      <c r="H469" s="143">
        <f>ROUND(E469/F469,2)</f>
        <v>11.18</v>
      </c>
    </row>
    <row r="470" spans="1:8" ht="13" x14ac:dyDescent="0.3">
      <c r="A470" s="22" t="s">
        <v>830</v>
      </c>
      <c r="B470" s="22" t="s">
        <v>779</v>
      </c>
      <c r="C470" s="22" t="s">
        <v>831</v>
      </c>
      <c r="D470" s="22">
        <v>100</v>
      </c>
      <c r="E470" s="143">
        <v>199.63</v>
      </c>
      <c r="F470" s="147">
        <v>16</v>
      </c>
      <c r="G470" s="151"/>
      <c r="H470" s="143">
        <f>ROUND(E470/F470,2)</f>
        <v>12.48</v>
      </c>
    </row>
    <row r="471" spans="1:8" ht="13" x14ac:dyDescent="0.3">
      <c r="A471" s="22" t="s">
        <v>832</v>
      </c>
      <c r="B471" s="22" t="s">
        <v>833</v>
      </c>
      <c r="C471" s="22" t="s">
        <v>831</v>
      </c>
      <c r="D471" s="22">
        <v>75</v>
      </c>
      <c r="E471" s="143">
        <v>2593.16</v>
      </c>
      <c r="F471" s="147">
        <v>232</v>
      </c>
      <c r="G471" s="149">
        <v>98</v>
      </c>
      <c r="H471" s="143">
        <f>ROUND(E471/F471,2)</f>
        <v>11.18</v>
      </c>
    </row>
    <row r="472" spans="1:8" ht="13" x14ac:dyDescent="0.3">
      <c r="A472" s="22" t="s">
        <v>832</v>
      </c>
      <c r="B472" s="22" t="s">
        <v>833</v>
      </c>
      <c r="C472" s="22" t="s">
        <v>831</v>
      </c>
      <c r="D472" s="22">
        <v>100</v>
      </c>
      <c r="E472" s="143">
        <v>199.63</v>
      </c>
      <c r="F472" s="147">
        <v>16</v>
      </c>
      <c r="G472" s="151"/>
      <c r="H472" s="143">
        <f>ROUND(E472/F472,2)</f>
        <v>12.48</v>
      </c>
    </row>
    <row r="473" spans="1:8" ht="13" x14ac:dyDescent="0.3">
      <c r="A473" s="22" t="s">
        <v>834</v>
      </c>
      <c r="B473" s="22" t="s">
        <v>835</v>
      </c>
      <c r="C473" s="22" t="s">
        <v>836</v>
      </c>
      <c r="D473" s="22">
        <v>50</v>
      </c>
      <c r="E473" s="143">
        <v>4597.97</v>
      </c>
      <c r="F473" s="147">
        <v>242</v>
      </c>
      <c r="G473" s="147">
        <v>56</v>
      </c>
      <c r="H473" s="143">
        <f>ROUND(E473/F473,2)</f>
        <v>19</v>
      </c>
    </row>
    <row r="474" spans="1:8" ht="13" x14ac:dyDescent="0.3">
      <c r="A474" s="22" t="s">
        <v>837</v>
      </c>
      <c r="B474" s="22" t="s">
        <v>838</v>
      </c>
      <c r="C474" s="22" t="s">
        <v>836</v>
      </c>
      <c r="D474" s="22">
        <v>50</v>
      </c>
      <c r="E474" s="143">
        <v>4597.97</v>
      </c>
      <c r="F474" s="147">
        <v>242</v>
      </c>
      <c r="G474" s="147">
        <v>56</v>
      </c>
      <c r="H474" s="143">
        <f>ROUND(E474/F474,2)</f>
        <v>19</v>
      </c>
    </row>
    <row r="475" spans="1:8" ht="13" x14ac:dyDescent="0.3">
      <c r="A475" s="22" t="s">
        <v>839</v>
      </c>
      <c r="B475" s="22" t="s">
        <v>840</v>
      </c>
      <c r="C475" s="22" t="s">
        <v>841</v>
      </c>
      <c r="D475" s="22">
        <v>75</v>
      </c>
      <c r="E475" s="143">
        <v>85701.48</v>
      </c>
      <c r="F475" s="147">
        <v>8770</v>
      </c>
      <c r="G475" s="147">
        <v>4128</v>
      </c>
      <c r="H475" s="143">
        <f>ROUND(E475/F475,2)</f>
        <v>9.77</v>
      </c>
    </row>
    <row r="476" spans="1:8" ht="13" x14ac:dyDescent="0.3">
      <c r="A476" s="22" t="s">
        <v>842</v>
      </c>
      <c r="B476" s="22" t="s">
        <v>843</v>
      </c>
      <c r="C476" s="22" t="s">
        <v>844</v>
      </c>
      <c r="D476" s="22">
        <v>75</v>
      </c>
      <c r="E476" s="143">
        <v>6378.15</v>
      </c>
      <c r="F476" s="147">
        <v>687</v>
      </c>
      <c r="G476" s="147">
        <v>366</v>
      </c>
      <c r="H476" s="143">
        <f>ROUND(E476/F476,2)</f>
        <v>9.2799999999999994</v>
      </c>
    </row>
    <row r="477" spans="1:8" ht="13" x14ac:dyDescent="0.3">
      <c r="A477" s="22" t="s">
        <v>845</v>
      </c>
      <c r="B477" s="22" t="s">
        <v>846</v>
      </c>
      <c r="C477" s="22" t="s">
        <v>847</v>
      </c>
      <c r="D477" s="22">
        <v>75</v>
      </c>
      <c r="E477" s="143">
        <v>48856.93</v>
      </c>
      <c r="F477" s="147">
        <v>5049</v>
      </c>
      <c r="G477" s="147">
        <v>2364</v>
      </c>
      <c r="H477" s="143">
        <f>ROUND(E477/F477,2)</f>
        <v>9.68</v>
      </c>
    </row>
    <row r="478" spans="1:8" ht="13" x14ac:dyDescent="0.3">
      <c r="A478" s="22" t="s">
        <v>848</v>
      </c>
      <c r="B478" s="22" t="s">
        <v>849</v>
      </c>
      <c r="C478" s="22" t="s">
        <v>850</v>
      </c>
      <c r="D478" s="22">
        <v>75</v>
      </c>
      <c r="E478" s="143">
        <v>30466.400000000001</v>
      </c>
      <c r="F478" s="147">
        <v>3034</v>
      </c>
      <c r="G478" s="147">
        <v>1434</v>
      </c>
      <c r="H478" s="143">
        <f>ROUND(E478/F478,2)</f>
        <v>10.039999999999999</v>
      </c>
    </row>
    <row r="479" spans="1:8" ht="13" x14ac:dyDescent="0.3">
      <c r="A479" s="22" t="s">
        <v>851</v>
      </c>
      <c r="B479" s="22" t="s">
        <v>852</v>
      </c>
      <c r="C479" s="22" t="s">
        <v>853</v>
      </c>
      <c r="D479" s="22">
        <v>50</v>
      </c>
      <c r="E479" s="143">
        <v>32302.639999999999</v>
      </c>
      <c r="F479" s="147">
        <v>1580</v>
      </c>
      <c r="G479" s="149">
        <v>2241</v>
      </c>
      <c r="H479" s="143">
        <f>ROUND(E479/F479,2)</f>
        <v>20.440000000000001</v>
      </c>
    </row>
    <row r="480" spans="1:8" ht="13" x14ac:dyDescent="0.3">
      <c r="A480" s="22" t="s">
        <v>851</v>
      </c>
      <c r="B480" s="22" t="s">
        <v>852</v>
      </c>
      <c r="C480" s="22" t="s">
        <v>853</v>
      </c>
      <c r="D480" s="22">
        <v>75</v>
      </c>
      <c r="E480" s="143">
        <v>37024.15</v>
      </c>
      <c r="F480" s="147">
        <v>3295</v>
      </c>
      <c r="G480" s="150"/>
      <c r="H480" s="143">
        <f>ROUND(E480/F480,2)</f>
        <v>11.24</v>
      </c>
    </row>
    <row r="481" spans="1:8" ht="13" x14ac:dyDescent="0.3">
      <c r="A481" s="22" t="s">
        <v>851</v>
      </c>
      <c r="B481" s="22" t="s">
        <v>852</v>
      </c>
      <c r="C481" s="22" t="s">
        <v>853</v>
      </c>
      <c r="D481" s="22">
        <v>100</v>
      </c>
      <c r="E481" s="143">
        <v>1415630.63</v>
      </c>
      <c r="F481" s="147">
        <v>784</v>
      </c>
      <c r="G481" s="151"/>
      <c r="H481" s="143">
        <f>ROUND(E481/F481,2)</f>
        <v>1805.65</v>
      </c>
    </row>
    <row r="482" spans="1:8" ht="13" x14ac:dyDescent="0.3">
      <c r="A482" s="22" t="s">
        <v>854</v>
      </c>
      <c r="B482" s="22" t="s">
        <v>855</v>
      </c>
      <c r="C482" s="22" t="s">
        <v>856</v>
      </c>
      <c r="D482" s="22">
        <v>75</v>
      </c>
      <c r="E482" s="143">
        <v>93.36</v>
      </c>
      <c r="F482" s="147">
        <v>6</v>
      </c>
      <c r="G482" s="147">
        <v>4</v>
      </c>
      <c r="H482" s="143">
        <f>ROUND(E482/F482,2)</f>
        <v>15.56</v>
      </c>
    </row>
    <row r="483" spans="1:8" ht="13" x14ac:dyDescent="0.3">
      <c r="A483" s="22" t="s">
        <v>857</v>
      </c>
      <c r="B483" s="22" t="s">
        <v>858</v>
      </c>
      <c r="C483" s="22" t="s">
        <v>859</v>
      </c>
      <c r="D483" s="22">
        <v>75</v>
      </c>
      <c r="E483" s="143">
        <v>3212.66</v>
      </c>
      <c r="F483" s="147">
        <v>273</v>
      </c>
      <c r="G483" s="149">
        <v>409</v>
      </c>
      <c r="H483" s="143">
        <f>ROUND(E483/F483,2)</f>
        <v>11.77</v>
      </c>
    </row>
    <row r="484" spans="1:8" ht="13" x14ac:dyDescent="0.3">
      <c r="A484" s="22" t="s">
        <v>857</v>
      </c>
      <c r="B484" s="22" t="s">
        <v>858</v>
      </c>
      <c r="C484" s="22" t="s">
        <v>859</v>
      </c>
      <c r="D484" s="22">
        <v>100</v>
      </c>
      <c r="E484" s="143">
        <v>1407104.8</v>
      </c>
      <c r="F484" s="147">
        <v>616</v>
      </c>
      <c r="G484" s="151"/>
      <c r="H484" s="143">
        <f>ROUND(E484/F484,2)</f>
        <v>2284.2600000000002</v>
      </c>
    </row>
    <row r="485" spans="1:8" ht="13" x14ac:dyDescent="0.3">
      <c r="A485" s="22" t="s">
        <v>860</v>
      </c>
      <c r="B485" s="22" t="s">
        <v>861</v>
      </c>
      <c r="C485" s="22" t="s">
        <v>862</v>
      </c>
      <c r="D485" s="22">
        <v>75</v>
      </c>
      <c r="E485" s="143">
        <v>22601.94</v>
      </c>
      <c r="F485" s="147">
        <v>2037</v>
      </c>
      <c r="G485" s="149">
        <v>986</v>
      </c>
      <c r="H485" s="143">
        <f>ROUND(E485/F485,2)</f>
        <v>11.1</v>
      </c>
    </row>
    <row r="486" spans="1:8" ht="13" x14ac:dyDescent="0.3">
      <c r="A486" s="22" t="s">
        <v>860</v>
      </c>
      <c r="B486" s="22" t="s">
        <v>861</v>
      </c>
      <c r="C486" s="22" t="s">
        <v>862</v>
      </c>
      <c r="D486" s="22">
        <v>100</v>
      </c>
      <c r="E486" s="143">
        <v>14.64</v>
      </c>
      <c r="F486" s="147">
        <v>1</v>
      </c>
      <c r="G486" s="151"/>
      <c r="H486" s="143">
        <f>ROUND(E486/F486,2)</f>
        <v>14.64</v>
      </c>
    </row>
    <row r="487" spans="1:8" ht="13" x14ac:dyDescent="0.3">
      <c r="A487" s="22" t="s">
        <v>863</v>
      </c>
      <c r="B487" s="22" t="s">
        <v>864</v>
      </c>
      <c r="C487" s="22" t="s">
        <v>865</v>
      </c>
      <c r="D487" s="22">
        <v>75</v>
      </c>
      <c r="E487" s="143">
        <v>3919.39</v>
      </c>
      <c r="F487" s="147">
        <v>378</v>
      </c>
      <c r="G487" s="147">
        <v>183</v>
      </c>
      <c r="H487" s="143">
        <f>ROUND(E487/F487,2)</f>
        <v>10.37</v>
      </c>
    </row>
    <row r="488" spans="1:8" ht="13" x14ac:dyDescent="0.3">
      <c r="A488" s="22" t="s">
        <v>866</v>
      </c>
      <c r="B488" s="22" t="s">
        <v>867</v>
      </c>
      <c r="C488" s="22" t="s">
        <v>868</v>
      </c>
      <c r="D488" s="22">
        <v>50</v>
      </c>
      <c r="E488" s="143">
        <v>32302.639999999999</v>
      </c>
      <c r="F488" s="147">
        <v>1580</v>
      </c>
      <c r="G488" s="149">
        <v>695</v>
      </c>
      <c r="H488" s="143">
        <f>ROUND(E488/F488,2)</f>
        <v>20.440000000000001</v>
      </c>
    </row>
    <row r="489" spans="1:8" ht="13" x14ac:dyDescent="0.3">
      <c r="A489" s="22" t="s">
        <v>866</v>
      </c>
      <c r="B489" s="22" t="s">
        <v>867</v>
      </c>
      <c r="C489" s="22" t="s">
        <v>868</v>
      </c>
      <c r="D489" s="22">
        <v>75</v>
      </c>
      <c r="E489" s="143">
        <v>7196.8</v>
      </c>
      <c r="F489" s="147">
        <v>601</v>
      </c>
      <c r="G489" s="150"/>
      <c r="H489" s="143">
        <f>ROUND(E489/F489,2)</f>
        <v>11.97</v>
      </c>
    </row>
    <row r="490" spans="1:8" ht="13" x14ac:dyDescent="0.3">
      <c r="A490" s="22" t="s">
        <v>866</v>
      </c>
      <c r="B490" s="22" t="s">
        <v>867</v>
      </c>
      <c r="C490" s="22" t="s">
        <v>868</v>
      </c>
      <c r="D490" s="22">
        <v>100</v>
      </c>
      <c r="E490" s="143">
        <v>8511.19</v>
      </c>
      <c r="F490" s="147">
        <v>167</v>
      </c>
      <c r="G490" s="151"/>
      <c r="H490" s="143">
        <f>ROUND(E490/F490,2)</f>
        <v>50.97</v>
      </c>
    </row>
    <row r="491" spans="1:8" ht="208" x14ac:dyDescent="0.3">
      <c r="A491" s="19" t="s">
        <v>869</v>
      </c>
      <c r="B491" s="20" t="s">
        <v>870</v>
      </c>
      <c r="C491" s="20" t="s">
        <v>871</v>
      </c>
      <c r="D491" s="24" t="s">
        <v>507</v>
      </c>
      <c r="E491" s="144">
        <f>SUM(E492+E493+E494)</f>
        <v>3366060.0199999996</v>
      </c>
      <c r="F491" s="148">
        <f>SUM(F492+F493+F494)</f>
        <v>206025</v>
      </c>
      <c r="G491" s="148">
        <v>36189</v>
      </c>
      <c r="H491" s="141">
        <f>ROUND(E491/F491,2)</f>
        <v>16.34</v>
      </c>
    </row>
    <row r="492" spans="1:8" ht="13" x14ac:dyDescent="0.3">
      <c r="A492" s="22" t="s">
        <v>869</v>
      </c>
      <c r="B492" s="22" t="s">
        <v>870</v>
      </c>
      <c r="C492" s="22" t="s">
        <v>871</v>
      </c>
      <c r="D492" s="22">
        <v>50</v>
      </c>
      <c r="E492" s="143">
        <v>21516</v>
      </c>
      <c r="F492" s="147">
        <v>887</v>
      </c>
      <c r="G492" s="149">
        <v>36189</v>
      </c>
      <c r="H492" s="143">
        <f>ROUND(E492/F492,2)</f>
        <v>24.26</v>
      </c>
    </row>
    <row r="493" spans="1:8" ht="13" x14ac:dyDescent="0.3">
      <c r="A493" s="22" t="s">
        <v>869</v>
      </c>
      <c r="B493" s="22" t="s">
        <v>870</v>
      </c>
      <c r="C493" s="22" t="s">
        <v>871</v>
      </c>
      <c r="D493" s="22">
        <v>75</v>
      </c>
      <c r="E493" s="143">
        <v>974651.2</v>
      </c>
      <c r="F493" s="147">
        <v>92145</v>
      </c>
      <c r="G493" s="150"/>
      <c r="H493" s="143">
        <f>ROUND(E493/F493,2)</f>
        <v>10.58</v>
      </c>
    </row>
    <row r="494" spans="1:8" ht="13" x14ac:dyDescent="0.3">
      <c r="A494" s="22" t="s">
        <v>869</v>
      </c>
      <c r="B494" s="22" t="s">
        <v>870</v>
      </c>
      <c r="C494" s="22" t="s">
        <v>871</v>
      </c>
      <c r="D494" s="22">
        <v>100</v>
      </c>
      <c r="E494" s="143">
        <v>2369892.8199999998</v>
      </c>
      <c r="F494" s="147">
        <v>112993</v>
      </c>
      <c r="G494" s="151"/>
      <c r="H494" s="143">
        <f>ROUND(E494/F494,2)</f>
        <v>20.97</v>
      </c>
    </row>
    <row r="495" spans="1:8" ht="13" x14ac:dyDescent="0.3">
      <c r="A495" s="22" t="s">
        <v>872</v>
      </c>
      <c r="B495" s="22" t="s">
        <v>873</v>
      </c>
      <c r="C495" s="22" t="s">
        <v>874</v>
      </c>
      <c r="D495" s="22">
        <v>75</v>
      </c>
      <c r="E495" s="143">
        <v>5519.64</v>
      </c>
      <c r="F495" s="147">
        <v>765</v>
      </c>
      <c r="G495" s="147">
        <v>243</v>
      </c>
      <c r="H495" s="143">
        <f>ROUND(E495/F495,2)</f>
        <v>7.22</v>
      </c>
    </row>
    <row r="496" spans="1:8" ht="13" x14ac:dyDescent="0.3">
      <c r="A496" s="22" t="s">
        <v>875</v>
      </c>
      <c r="B496" s="22" t="s">
        <v>876</v>
      </c>
      <c r="C496" s="22" t="s">
        <v>877</v>
      </c>
      <c r="D496" s="22">
        <v>75</v>
      </c>
      <c r="E496" s="143">
        <v>46746.39</v>
      </c>
      <c r="F496" s="147">
        <v>4713</v>
      </c>
      <c r="G496" s="147">
        <v>1132</v>
      </c>
      <c r="H496" s="143">
        <f>ROUND(E496/F496,2)</f>
        <v>9.92</v>
      </c>
    </row>
    <row r="497" spans="1:8" ht="13" x14ac:dyDescent="0.3">
      <c r="A497" s="22" t="s">
        <v>878</v>
      </c>
      <c r="B497" s="22" t="s">
        <v>879</v>
      </c>
      <c r="C497" s="22" t="s">
        <v>880</v>
      </c>
      <c r="D497" s="22">
        <v>75</v>
      </c>
      <c r="E497" s="143">
        <v>60012.06</v>
      </c>
      <c r="F497" s="147">
        <v>7112</v>
      </c>
      <c r="G497" s="149">
        <v>1533</v>
      </c>
      <c r="H497" s="143">
        <f>ROUND(E497/F497,2)</f>
        <v>8.44</v>
      </c>
    </row>
    <row r="498" spans="1:8" ht="13" x14ac:dyDescent="0.3">
      <c r="A498" s="22" t="s">
        <v>878</v>
      </c>
      <c r="B498" s="22" t="s">
        <v>879</v>
      </c>
      <c r="C498" s="22" t="s">
        <v>880</v>
      </c>
      <c r="D498" s="22">
        <v>100</v>
      </c>
      <c r="E498" s="143">
        <v>142.96</v>
      </c>
      <c r="F498" s="147">
        <v>23</v>
      </c>
      <c r="G498" s="151"/>
      <c r="H498" s="143">
        <f>ROUND(E498/F498,2)</f>
        <v>6.22</v>
      </c>
    </row>
    <row r="499" spans="1:8" ht="13" x14ac:dyDescent="0.3">
      <c r="A499" s="22" t="s">
        <v>881</v>
      </c>
      <c r="B499" s="22" t="s">
        <v>882</v>
      </c>
      <c r="C499" s="22" t="s">
        <v>883</v>
      </c>
      <c r="D499" s="22">
        <v>100</v>
      </c>
      <c r="E499" s="143">
        <v>3709.64</v>
      </c>
      <c r="F499" s="147">
        <v>322</v>
      </c>
      <c r="G499" s="147">
        <v>104</v>
      </c>
      <c r="H499" s="143">
        <f>ROUND(E499/F499,2)</f>
        <v>11.52</v>
      </c>
    </row>
    <row r="500" spans="1:8" ht="13" x14ac:dyDescent="0.3">
      <c r="A500" s="22" t="s">
        <v>884</v>
      </c>
      <c r="B500" s="22" t="s">
        <v>885</v>
      </c>
      <c r="C500" s="22" t="s">
        <v>886</v>
      </c>
      <c r="D500" s="22">
        <v>100</v>
      </c>
      <c r="E500" s="143">
        <v>1721894.23</v>
      </c>
      <c r="F500" s="147">
        <v>90340</v>
      </c>
      <c r="G500" s="147">
        <v>10437</v>
      </c>
      <c r="H500" s="143">
        <f>ROUND(E500/F500,2)</f>
        <v>19.059999999999999</v>
      </c>
    </row>
    <row r="501" spans="1:8" ht="13" x14ac:dyDescent="0.3">
      <c r="A501" s="22" t="s">
        <v>887</v>
      </c>
      <c r="B501" s="22" t="s">
        <v>888</v>
      </c>
      <c r="C501" s="22" t="s">
        <v>889</v>
      </c>
      <c r="D501" s="22">
        <v>75</v>
      </c>
      <c r="E501" s="143">
        <v>46420.6</v>
      </c>
      <c r="F501" s="147">
        <v>4542</v>
      </c>
      <c r="G501" s="149">
        <v>757</v>
      </c>
      <c r="H501" s="143">
        <f>ROUND(E501/F501,2)</f>
        <v>10.220000000000001</v>
      </c>
    </row>
    <row r="502" spans="1:8" ht="13" x14ac:dyDescent="0.3">
      <c r="A502" s="22" t="s">
        <v>887</v>
      </c>
      <c r="B502" s="22" t="s">
        <v>888</v>
      </c>
      <c r="C502" s="22" t="s">
        <v>889</v>
      </c>
      <c r="D502" s="22">
        <v>100</v>
      </c>
      <c r="E502" s="143">
        <v>1916.1</v>
      </c>
      <c r="F502" s="147">
        <v>114</v>
      </c>
      <c r="G502" s="151"/>
      <c r="H502" s="143">
        <f>ROUND(E502/F502,2)</f>
        <v>16.809999999999999</v>
      </c>
    </row>
    <row r="503" spans="1:8" ht="13" x14ac:dyDescent="0.3">
      <c r="A503" s="22" t="s">
        <v>890</v>
      </c>
      <c r="B503" s="22" t="s">
        <v>891</v>
      </c>
      <c r="C503" s="22" t="s">
        <v>892</v>
      </c>
      <c r="D503" s="22">
        <v>75</v>
      </c>
      <c r="E503" s="143">
        <v>2879.39</v>
      </c>
      <c r="F503" s="147">
        <v>342</v>
      </c>
      <c r="G503" s="149">
        <v>102</v>
      </c>
      <c r="H503" s="143">
        <f>ROUND(E503/F503,2)</f>
        <v>8.42</v>
      </c>
    </row>
    <row r="504" spans="1:8" ht="13" x14ac:dyDescent="0.3">
      <c r="A504" s="22" t="s">
        <v>890</v>
      </c>
      <c r="B504" s="22" t="s">
        <v>891</v>
      </c>
      <c r="C504" s="22" t="s">
        <v>892</v>
      </c>
      <c r="D504" s="22">
        <v>100</v>
      </c>
      <c r="E504" s="143">
        <v>41.9</v>
      </c>
      <c r="F504" s="147">
        <v>3</v>
      </c>
      <c r="G504" s="151"/>
      <c r="H504" s="143">
        <f>ROUND(E504/F504,2)</f>
        <v>13.97</v>
      </c>
    </row>
    <row r="505" spans="1:8" ht="13" x14ac:dyDescent="0.3">
      <c r="A505" s="22" t="s">
        <v>893</v>
      </c>
      <c r="B505" s="22" t="s">
        <v>894</v>
      </c>
      <c r="C505" s="22" t="s">
        <v>895</v>
      </c>
      <c r="D505" s="22">
        <v>75</v>
      </c>
      <c r="E505" s="143">
        <v>19915.509999999998</v>
      </c>
      <c r="F505" s="147">
        <v>2403</v>
      </c>
      <c r="G505" s="149">
        <v>498</v>
      </c>
      <c r="H505" s="143">
        <f>ROUND(E505/F505,2)</f>
        <v>8.2899999999999991</v>
      </c>
    </row>
    <row r="506" spans="1:8" ht="13" x14ac:dyDescent="0.3">
      <c r="A506" s="22" t="s">
        <v>893</v>
      </c>
      <c r="B506" s="22" t="s">
        <v>894</v>
      </c>
      <c r="C506" s="22" t="s">
        <v>895</v>
      </c>
      <c r="D506" s="22">
        <v>100</v>
      </c>
      <c r="E506" s="143">
        <v>500.33</v>
      </c>
      <c r="F506" s="147">
        <v>49</v>
      </c>
      <c r="G506" s="151"/>
      <c r="H506" s="143">
        <f>ROUND(E506/F506,2)</f>
        <v>10.210000000000001</v>
      </c>
    </row>
    <row r="507" spans="1:8" ht="13" x14ac:dyDescent="0.3">
      <c r="A507" s="22" t="s">
        <v>896</v>
      </c>
      <c r="B507" s="22" t="s">
        <v>897</v>
      </c>
      <c r="C507" s="22" t="s">
        <v>898</v>
      </c>
      <c r="D507" s="22">
        <v>75</v>
      </c>
      <c r="E507" s="143">
        <v>30828.06</v>
      </c>
      <c r="F507" s="147">
        <v>3100</v>
      </c>
      <c r="G507" s="149">
        <v>463</v>
      </c>
      <c r="H507" s="143">
        <f>ROUND(E507/F507,2)</f>
        <v>9.94</v>
      </c>
    </row>
    <row r="508" spans="1:8" ht="13" x14ac:dyDescent="0.3">
      <c r="A508" s="22" t="s">
        <v>896</v>
      </c>
      <c r="B508" s="22" t="s">
        <v>897</v>
      </c>
      <c r="C508" s="22" t="s">
        <v>898</v>
      </c>
      <c r="D508" s="22">
        <v>100</v>
      </c>
      <c r="E508" s="143">
        <v>87.84</v>
      </c>
      <c r="F508" s="147">
        <v>7</v>
      </c>
      <c r="G508" s="151"/>
      <c r="H508" s="143">
        <f>ROUND(E508/F508,2)</f>
        <v>12.55</v>
      </c>
    </row>
    <row r="509" spans="1:8" ht="13" x14ac:dyDescent="0.3">
      <c r="A509" s="22" t="s">
        <v>899</v>
      </c>
      <c r="B509" s="22" t="s">
        <v>900</v>
      </c>
      <c r="C509" s="22" t="s">
        <v>901</v>
      </c>
      <c r="D509" s="22">
        <v>75</v>
      </c>
      <c r="E509" s="143">
        <v>88737.22</v>
      </c>
      <c r="F509" s="147">
        <v>7503</v>
      </c>
      <c r="G509" s="149">
        <v>1155</v>
      </c>
      <c r="H509" s="143">
        <f>ROUND(E509/F509,2)</f>
        <v>11.83</v>
      </c>
    </row>
    <row r="510" spans="1:8" ht="13" x14ac:dyDescent="0.3">
      <c r="A510" s="22" t="s">
        <v>899</v>
      </c>
      <c r="B510" s="22" t="s">
        <v>900</v>
      </c>
      <c r="C510" s="22" t="s">
        <v>901</v>
      </c>
      <c r="D510" s="22">
        <v>100</v>
      </c>
      <c r="E510" s="143">
        <v>774.87</v>
      </c>
      <c r="F510" s="147">
        <v>79</v>
      </c>
      <c r="G510" s="151"/>
      <c r="H510" s="143">
        <f>ROUND(E510/F510,2)</f>
        <v>9.81</v>
      </c>
    </row>
    <row r="511" spans="1:8" ht="13" x14ac:dyDescent="0.3">
      <c r="A511" s="22" t="s">
        <v>902</v>
      </c>
      <c r="B511" s="22" t="s">
        <v>903</v>
      </c>
      <c r="C511" s="22" t="s">
        <v>904</v>
      </c>
      <c r="D511" s="22">
        <v>75</v>
      </c>
      <c r="E511" s="143">
        <v>26870.720000000001</v>
      </c>
      <c r="F511" s="147">
        <v>4200</v>
      </c>
      <c r="G511" s="149">
        <v>2243</v>
      </c>
      <c r="H511" s="143">
        <f>ROUND(E511/F511,2)</f>
        <v>6.4</v>
      </c>
    </row>
    <row r="512" spans="1:8" ht="13" x14ac:dyDescent="0.3">
      <c r="A512" s="22" t="s">
        <v>902</v>
      </c>
      <c r="B512" s="22" t="s">
        <v>903</v>
      </c>
      <c r="C512" s="22" t="s">
        <v>904</v>
      </c>
      <c r="D512" s="22">
        <v>100</v>
      </c>
      <c r="E512" s="143">
        <v>10411.780000000001</v>
      </c>
      <c r="F512" s="147">
        <v>869</v>
      </c>
      <c r="G512" s="151"/>
      <c r="H512" s="143">
        <f>ROUND(E512/F512,2)</f>
        <v>11.98</v>
      </c>
    </row>
    <row r="513" spans="1:8" ht="13" x14ac:dyDescent="0.3">
      <c r="A513" s="22" t="s">
        <v>905</v>
      </c>
      <c r="B513" s="22" t="s">
        <v>906</v>
      </c>
      <c r="C513" s="22" t="s">
        <v>907</v>
      </c>
      <c r="D513" s="22">
        <v>75</v>
      </c>
      <c r="E513" s="143">
        <v>646546.06000000006</v>
      </c>
      <c r="F513" s="147">
        <v>57452</v>
      </c>
      <c r="G513" s="149">
        <v>14026</v>
      </c>
      <c r="H513" s="143">
        <f>ROUND(E513/F513,2)</f>
        <v>11.25</v>
      </c>
    </row>
    <row r="514" spans="1:8" ht="13" x14ac:dyDescent="0.3">
      <c r="A514" s="22" t="s">
        <v>905</v>
      </c>
      <c r="B514" s="22" t="s">
        <v>906</v>
      </c>
      <c r="C514" s="22" t="s">
        <v>907</v>
      </c>
      <c r="D514" s="22">
        <v>100</v>
      </c>
      <c r="E514" s="143">
        <v>73531.45</v>
      </c>
      <c r="F514" s="147">
        <v>598</v>
      </c>
      <c r="G514" s="151"/>
      <c r="H514" s="143">
        <f>ROUND(E514/F514,2)</f>
        <v>122.96</v>
      </c>
    </row>
    <row r="515" spans="1:8" ht="13" x14ac:dyDescent="0.3">
      <c r="A515" s="22" t="s">
        <v>908</v>
      </c>
      <c r="B515" s="22" t="s">
        <v>909</v>
      </c>
      <c r="C515" s="22" t="s">
        <v>910</v>
      </c>
      <c r="D515" s="22">
        <v>100</v>
      </c>
      <c r="E515" s="143">
        <v>2010.85</v>
      </c>
      <c r="F515" s="147">
        <v>167</v>
      </c>
      <c r="G515" s="147">
        <v>70</v>
      </c>
      <c r="H515" s="143">
        <f>ROUND(E515/F515,2)</f>
        <v>12.04</v>
      </c>
    </row>
    <row r="516" spans="1:8" ht="13" x14ac:dyDescent="0.3">
      <c r="A516" s="22" t="s">
        <v>911</v>
      </c>
      <c r="B516" s="22" t="s">
        <v>912</v>
      </c>
      <c r="C516" s="22" t="s">
        <v>913</v>
      </c>
      <c r="D516" s="22">
        <v>50</v>
      </c>
      <c r="E516" s="143">
        <v>3124.77</v>
      </c>
      <c r="F516" s="147">
        <v>168</v>
      </c>
      <c r="G516" s="149">
        <v>1785</v>
      </c>
      <c r="H516" s="143">
        <f>ROUND(E516/F516,2)</f>
        <v>18.600000000000001</v>
      </c>
    </row>
    <row r="517" spans="1:8" ht="13" x14ac:dyDescent="0.3">
      <c r="A517" s="22" t="s">
        <v>911</v>
      </c>
      <c r="B517" s="22" t="s">
        <v>912</v>
      </c>
      <c r="C517" s="22" t="s">
        <v>913</v>
      </c>
      <c r="D517" s="22">
        <v>100</v>
      </c>
      <c r="E517" s="143">
        <v>170624.32</v>
      </c>
      <c r="F517" s="147">
        <v>8926</v>
      </c>
      <c r="G517" s="151"/>
      <c r="H517" s="143">
        <f>ROUND(E517/F517,2)</f>
        <v>19.12</v>
      </c>
    </row>
    <row r="518" spans="1:8" ht="13" x14ac:dyDescent="0.3">
      <c r="A518" s="22" t="s">
        <v>914</v>
      </c>
      <c r="B518" s="22" t="s">
        <v>915</v>
      </c>
      <c r="C518" s="22" t="s">
        <v>916</v>
      </c>
      <c r="D518" s="22">
        <v>50</v>
      </c>
      <c r="E518" s="143">
        <v>11702.5</v>
      </c>
      <c r="F518" s="147">
        <v>426</v>
      </c>
      <c r="G518" s="149">
        <v>1116</v>
      </c>
      <c r="H518" s="143">
        <f>ROUND(E518/F518,2)</f>
        <v>27.47</v>
      </c>
    </row>
    <row r="519" spans="1:8" ht="13" x14ac:dyDescent="0.3">
      <c r="A519" s="22" t="s">
        <v>914</v>
      </c>
      <c r="B519" s="22" t="s">
        <v>915</v>
      </c>
      <c r="C519" s="22" t="s">
        <v>916</v>
      </c>
      <c r="D519" s="22">
        <v>100</v>
      </c>
      <c r="E519" s="143">
        <v>149173.92000000001</v>
      </c>
      <c r="F519" s="147">
        <v>5573</v>
      </c>
      <c r="G519" s="151"/>
      <c r="H519" s="143">
        <f>ROUND(E519/F519,2)</f>
        <v>26.77</v>
      </c>
    </row>
    <row r="520" spans="1:8" ht="13" x14ac:dyDescent="0.3">
      <c r="A520" s="22" t="s">
        <v>917</v>
      </c>
      <c r="B520" s="22" t="s">
        <v>918</v>
      </c>
      <c r="C520" s="22" t="s">
        <v>919</v>
      </c>
      <c r="D520" s="22">
        <v>50</v>
      </c>
      <c r="E520" s="143">
        <v>6688.73</v>
      </c>
      <c r="F520" s="147">
        <v>293</v>
      </c>
      <c r="G520" s="149">
        <v>406</v>
      </c>
      <c r="H520" s="143">
        <f>ROUND(E520/F520,2)</f>
        <v>22.83</v>
      </c>
    </row>
    <row r="521" spans="1:8" ht="13" x14ac:dyDescent="0.3">
      <c r="A521" s="22" t="s">
        <v>917</v>
      </c>
      <c r="B521" s="22" t="s">
        <v>918</v>
      </c>
      <c r="C521" s="22" t="s">
        <v>919</v>
      </c>
      <c r="D521" s="22">
        <v>100</v>
      </c>
      <c r="E521" s="143">
        <v>50603.58</v>
      </c>
      <c r="F521" s="147">
        <v>1770</v>
      </c>
      <c r="G521" s="151"/>
      <c r="H521" s="143">
        <f>ROUND(E521/F521,2)</f>
        <v>28.59</v>
      </c>
    </row>
    <row r="522" spans="1:8" ht="13" x14ac:dyDescent="0.3">
      <c r="A522" s="22" t="s">
        <v>920</v>
      </c>
      <c r="B522" s="22" t="s">
        <v>921</v>
      </c>
      <c r="C522" s="22" t="s">
        <v>922</v>
      </c>
      <c r="D522" s="22">
        <v>75</v>
      </c>
      <c r="E522" s="143">
        <v>175.55</v>
      </c>
      <c r="F522" s="147">
        <v>13</v>
      </c>
      <c r="G522" s="149">
        <v>259</v>
      </c>
      <c r="H522" s="143">
        <f>ROUND(E522/F522,2)</f>
        <v>13.5</v>
      </c>
    </row>
    <row r="523" spans="1:8" ht="13" x14ac:dyDescent="0.3">
      <c r="A523" s="22" t="s">
        <v>920</v>
      </c>
      <c r="B523" s="22" t="s">
        <v>921</v>
      </c>
      <c r="C523" s="22" t="s">
        <v>922</v>
      </c>
      <c r="D523" s="22">
        <v>100</v>
      </c>
      <c r="E523" s="143">
        <v>5030.6400000000003</v>
      </c>
      <c r="F523" s="147">
        <v>376</v>
      </c>
      <c r="G523" s="151"/>
      <c r="H523" s="143">
        <f>ROUND(E523/F523,2)</f>
        <v>13.38</v>
      </c>
    </row>
    <row r="524" spans="1:8" ht="13" x14ac:dyDescent="0.3">
      <c r="A524" s="22" t="s">
        <v>923</v>
      </c>
      <c r="B524" s="22" t="s">
        <v>924</v>
      </c>
      <c r="C524" s="22" t="s">
        <v>925</v>
      </c>
      <c r="D524" s="22">
        <v>100</v>
      </c>
      <c r="E524" s="143">
        <v>140573.35</v>
      </c>
      <c r="F524" s="147">
        <v>3281</v>
      </c>
      <c r="G524" s="147">
        <v>1006</v>
      </c>
      <c r="H524" s="143">
        <f>ROUND(E524/F524,2)</f>
        <v>42.84</v>
      </c>
    </row>
    <row r="525" spans="1:8" ht="13" x14ac:dyDescent="0.3">
      <c r="A525" s="22" t="s">
        <v>926</v>
      </c>
      <c r="B525" s="22" t="s">
        <v>927</v>
      </c>
      <c r="C525" s="22" t="s">
        <v>928</v>
      </c>
      <c r="D525" s="22">
        <v>100</v>
      </c>
      <c r="E525" s="143">
        <v>38561.120000000003</v>
      </c>
      <c r="F525" s="147">
        <v>458</v>
      </c>
      <c r="G525" s="147">
        <v>324</v>
      </c>
      <c r="H525" s="143">
        <f>ROUND(E525/F525,2)</f>
        <v>84.19</v>
      </c>
    </row>
    <row r="526" spans="1:8" ht="13" x14ac:dyDescent="0.3">
      <c r="A526" s="22" t="s">
        <v>929</v>
      </c>
      <c r="B526" s="22" t="s">
        <v>930</v>
      </c>
      <c r="C526" s="22" t="s">
        <v>931</v>
      </c>
      <c r="D526" s="22">
        <v>100</v>
      </c>
      <c r="E526" s="143">
        <v>16.13</v>
      </c>
      <c r="F526" s="147">
        <v>3</v>
      </c>
      <c r="G526" s="147">
        <v>2</v>
      </c>
      <c r="H526" s="143">
        <f>ROUND(E526/F526,2)</f>
        <v>5.38</v>
      </c>
    </row>
    <row r="527" spans="1:8" ht="13" x14ac:dyDescent="0.3">
      <c r="A527" s="22" t="s">
        <v>932</v>
      </c>
      <c r="B527" s="22" t="s">
        <v>933</v>
      </c>
      <c r="C527" s="22" t="s">
        <v>934</v>
      </c>
      <c r="D527" s="22">
        <v>100</v>
      </c>
      <c r="E527" s="143">
        <v>37.049999999999997</v>
      </c>
      <c r="F527" s="147">
        <v>5</v>
      </c>
      <c r="G527" s="147">
        <v>3</v>
      </c>
      <c r="H527" s="143">
        <f>ROUND(E527/F527,2)</f>
        <v>7.41</v>
      </c>
    </row>
    <row r="528" spans="1:8" ht="13" x14ac:dyDescent="0.3">
      <c r="A528" s="22" t="s">
        <v>935</v>
      </c>
      <c r="B528" s="22" t="s">
        <v>936</v>
      </c>
      <c r="C528" s="22" t="s">
        <v>937</v>
      </c>
      <c r="D528" s="22">
        <v>100</v>
      </c>
      <c r="E528" s="143">
        <v>97.61</v>
      </c>
      <c r="F528" s="147">
        <v>12</v>
      </c>
      <c r="G528" s="147">
        <v>6</v>
      </c>
      <c r="H528" s="143">
        <f>ROUND(E528/F528,2)</f>
        <v>8.1300000000000008</v>
      </c>
    </row>
    <row r="529" spans="1:8" ht="13" x14ac:dyDescent="0.3">
      <c r="A529" s="22" t="s">
        <v>938</v>
      </c>
      <c r="B529" s="22" t="s">
        <v>939</v>
      </c>
      <c r="C529" s="22" t="s">
        <v>940</v>
      </c>
      <c r="D529" s="22">
        <v>100</v>
      </c>
      <c r="E529" s="143">
        <v>153.15</v>
      </c>
      <c r="F529" s="147">
        <v>18</v>
      </c>
      <c r="G529" s="147">
        <v>5</v>
      </c>
      <c r="H529" s="143">
        <f>ROUND(E529/F529,2)</f>
        <v>8.51</v>
      </c>
    </row>
    <row r="530" spans="1:8" ht="13" x14ac:dyDescent="0.3">
      <c r="A530" s="19" t="s">
        <v>941</v>
      </c>
      <c r="B530" s="20" t="s">
        <v>942</v>
      </c>
      <c r="C530" s="20" t="s">
        <v>943</v>
      </c>
      <c r="D530" s="24">
        <v>100</v>
      </c>
      <c r="E530" s="144">
        <v>5183599.33</v>
      </c>
      <c r="F530" s="148">
        <v>95309</v>
      </c>
      <c r="G530" s="148">
        <v>32496</v>
      </c>
      <c r="H530" s="141">
        <f>ROUND(E530/F530,2)</f>
        <v>54.39</v>
      </c>
    </row>
    <row r="531" spans="1:8" ht="13" x14ac:dyDescent="0.3">
      <c r="A531" s="22" t="s">
        <v>944</v>
      </c>
      <c r="B531" s="22" t="s">
        <v>945</v>
      </c>
      <c r="C531" s="22" t="s">
        <v>946</v>
      </c>
      <c r="D531" s="22">
        <v>100</v>
      </c>
      <c r="E531" s="143">
        <v>983050.85</v>
      </c>
      <c r="F531" s="147">
        <v>17243</v>
      </c>
      <c r="G531" s="147">
        <v>2251</v>
      </c>
      <c r="H531" s="143">
        <f>ROUND(E531/F531,2)</f>
        <v>57.01</v>
      </c>
    </row>
    <row r="532" spans="1:8" ht="13" x14ac:dyDescent="0.3">
      <c r="A532" s="22" t="s">
        <v>947</v>
      </c>
      <c r="B532" s="22" t="s">
        <v>948</v>
      </c>
      <c r="C532" s="22" t="s">
        <v>949</v>
      </c>
      <c r="D532" s="22">
        <v>100</v>
      </c>
      <c r="E532" s="143">
        <v>749994.57</v>
      </c>
      <c r="F532" s="147">
        <v>5393</v>
      </c>
      <c r="G532" s="147">
        <v>803</v>
      </c>
      <c r="H532" s="143">
        <f>ROUND(E532/F532,2)</f>
        <v>139.07</v>
      </c>
    </row>
    <row r="533" spans="1:8" ht="13" x14ac:dyDescent="0.3">
      <c r="A533" s="22" t="s">
        <v>950</v>
      </c>
      <c r="B533" s="22" t="s">
        <v>951</v>
      </c>
      <c r="C533" s="22" t="s">
        <v>952</v>
      </c>
      <c r="D533" s="22">
        <v>100</v>
      </c>
      <c r="E533" s="143">
        <v>2023939.66</v>
      </c>
      <c r="F533" s="147">
        <v>67595</v>
      </c>
      <c r="G533" s="147">
        <v>28414</v>
      </c>
      <c r="H533" s="143">
        <f>ROUND(E533/F533,2)</f>
        <v>29.94</v>
      </c>
    </row>
    <row r="534" spans="1:8" ht="13" x14ac:dyDescent="0.3">
      <c r="A534" s="22" t="s">
        <v>953</v>
      </c>
      <c r="B534" s="22" t="s">
        <v>954</v>
      </c>
      <c r="C534" s="22" t="s">
        <v>955</v>
      </c>
      <c r="D534" s="22">
        <v>100</v>
      </c>
      <c r="E534" s="143">
        <v>34211.33</v>
      </c>
      <c r="F534" s="147">
        <v>78</v>
      </c>
      <c r="G534" s="147">
        <v>44</v>
      </c>
      <c r="H534" s="143">
        <f>ROUND(E534/F534,2)</f>
        <v>438.61</v>
      </c>
    </row>
    <row r="535" spans="1:8" ht="13" x14ac:dyDescent="0.3">
      <c r="A535" s="22" t="s">
        <v>956</v>
      </c>
      <c r="B535" s="22" t="s">
        <v>957</v>
      </c>
      <c r="C535" s="22" t="s">
        <v>958</v>
      </c>
      <c r="D535" s="22">
        <v>100</v>
      </c>
      <c r="E535" s="143">
        <v>502163.69</v>
      </c>
      <c r="F535" s="147">
        <v>499</v>
      </c>
      <c r="G535" s="147">
        <v>211</v>
      </c>
      <c r="H535" s="143">
        <f>ROUND(E535/F535,2)</f>
        <v>1006.34</v>
      </c>
    </row>
    <row r="536" spans="1:8" ht="13" x14ac:dyDescent="0.3">
      <c r="A536" s="22" t="s">
        <v>959</v>
      </c>
      <c r="B536" s="22" t="s">
        <v>960</v>
      </c>
      <c r="C536" s="22" t="s">
        <v>961</v>
      </c>
      <c r="D536" s="22">
        <v>100</v>
      </c>
      <c r="E536" s="143">
        <v>93.38</v>
      </c>
      <c r="F536" s="147">
        <v>3</v>
      </c>
      <c r="G536" s="147">
        <v>3</v>
      </c>
      <c r="H536" s="143">
        <f>ROUND(E536/F536,2)</f>
        <v>31.13</v>
      </c>
    </row>
    <row r="537" spans="1:8" ht="13" x14ac:dyDescent="0.3">
      <c r="A537" s="22" t="s">
        <v>962</v>
      </c>
      <c r="B537" s="22" t="s">
        <v>963</v>
      </c>
      <c r="C537" s="22" t="s">
        <v>964</v>
      </c>
      <c r="D537" s="22">
        <v>100</v>
      </c>
      <c r="E537" s="143">
        <v>890145.85</v>
      </c>
      <c r="F537" s="147">
        <v>4498</v>
      </c>
      <c r="G537" s="147">
        <v>923</v>
      </c>
      <c r="H537" s="143">
        <f>ROUND(E537/F537,2)</f>
        <v>197.9</v>
      </c>
    </row>
    <row r="538" spans="1:8" ht="26" x14ac:dyDescent="0.3">
      <c r="A538" s="19" t="s">
        <v>965</v>
      </c>
      <c r="B538" s="20" t="s">
        <v>966</v>
      </c>
      <c r="C538" s="20" t="s">
        <v>967</v>
      </c>
      <c r="D538" s="24" t="s">
        <v>478</v>
      </c>
      <c r="E538" s="144">
        <f>SUM(E539+E540)</f>
        <v>2808396.7</v>
      </c>
      <c r="F538" s="148">
        <f>SUM(F539+F540)</f>
        <v>72484</v>
      </c>
      <c r="G538" s="148">
        <v>35152</v>
      </c>
      <c r="H538" s="141">
        <f>ROUND(E538/F538,2)</f>
        <v>38.75</v>
      </c>
    </row>
    <row r="539" spans="1:8" ht="13" x14ac:dyDescent="0.3">
      <c r="A539" s="22" t="s">
        <v>965</v>
      </c>
      <c r="B539" s="22" t="s">
        <v>966</v>
      </c>
      <c r="C539" s="22" t="s">
        <v>967</v>
      </c>
      <c r="D539" s="22">
        <v>75</v>
      </c>
      <c r="E539" s="143">
        <v>706002.31</v>
      </c>
      <c r="F539" s="147">
        <v>61743</v>
      </c>
      <c r="G539" s="149">
        <v>35152</v>
      </c>
      <c r="H539" s="143">
        <f>ROUND(E539/F539,2)</f>
        <v>11.43</v>
      </c>
    </row>
    <row r="540" spans="1:8" ht="13" x14ac:dyDescent="0.3">
      <c r="A540" s="22" t="s">
        <v>965</v>
      </c>
      <c r="B540" s="22" t="s">
        <v>966</v>
      </c>
      <c r="C540" s="22" t="s">
        <v>967</v>
      </c>
      <c r="D540" s="22">
        <v>100</v>
      </c>
      <c r="E540" s="143">
        <v>2102394.39</v>
      </c>
      <c r="F540" s="147">
        <v>10741</v>
      </c>
      <c r="G540" s="151"/>
      <c r="H540" s="143">
        <f>ROUND(E540/F540,2)</f>
        <v>195.74</v>
      </c>
    </row>
    <row r="541" spans="1:8" ht="13" x14ac:dyDescent="0.3">
      <c r="A541" s="22" t="s">
        <v>968</v>
      </c>
      <c r="B541" s="22" t="s">
        <v>969</v>
      </c>
      <c r="C541" s="22" t="s">
        <v>970</v>
      </c>
      <c r="D541" s="22">
        <v>100</v>
      </c>
      <c r="E541" s="143">
        <v>10326.780000000001</v>
      </c>
      <c r="F541" s="147">
        <v>275</v>
      </c>
      <c r="G541" s="147">
        <v>111</v>
      </c>
      <c r="H541" s="143">
        <f>ROUND(E541/F541,2)</f>
        <v>37.549999999999997</v>
      </c>
    </row>
    <row r="542" spans="1:8" ht="13" x14ac:dyDescent="0.3">
      <c r="A542" s="22" t="s">
        <v>971</v>
      </c>
      <c r="B542" s="22" t="s">
        <v>972</v>
      </c>
      <c r="C542" s="22" t="s">
        <v>973</v>
      </c>
      <c r="D542" s="22">
        <v>100</v>
      </c>
      <c r="E542" s="143">
        <v>363.09</v>
      </c>
      <c r="F542" s="147">
        <v>46</v>
      </c>
      <c r="G542" s="147">
        <v>43</v>
      </c>
      <c r="H542" s="143">
        <f>ROUND(E542/F542,2)</f>
        <v>7.89</v>
      </c>
    </row>
    <row r="543" spans="1:8" ht="13" x14ac:dyDescent="0.3">
      <c r="A543" s="22" t="s">
        <v>974</v>
      </c>
      <c r="B543" s="22" t="s">
        <v>975</v>
      </c>
      <c r="C543" s="22" t="s">
        <v>976</v>
      </c>
      <c r="D543" s="22">
        <v>100</v>
      </c>
      <c r="E543" s="143">
        <v>2020268.69</v>
      </c>
      <c r="F543" s="147">
        <v>10350</v>
      </c>
      <c r="G543" s="147">
        <v>4550</v>
      </c>
      <c r="H543" s="143">
        <f>ROUND(E543/F543,2)</f>
        <v>195.2</v>
      </c>
    </row>
    <row r="544" spans="1:8" ht="13" x14ac:dyDescent="0.3">
      <c r="A544" s="22" t="s">
        <v>977</v>
      </c>
      <c r="B544" s="22" t="s">
        <v>978</v>
      </c>
      <c r="C544" s="22" t="s">
        <v>979</v>
      </c>
      <c r="D544" s="22">
        <v>75</v>
      </c>
      <c r="E544" s="143">
        <v>664866.03</v>
      </c>
      <c r="F544" s="147">
        <v>61109</v>
      </c>
      <c r="G544" s="147">
        <v>30276</v>
      </c>
      <c r="H544" s="143">
        <f>ROUND(E544/F544,2)</f>
        <v>10.88</v>
      </c>
    </row>
    <row r="545" spans="1:8" ht="13" x14ac:dyDescent="0.3">
      <c r="A545" s="22" t="s">
        <v>980</v>
      </c>
      <c r="B545" s="22" t="s">
        <v>981</v>
      </c>
      <c r="C545" s="22" t="s">
        <v>982</v>
      </c>
      <c r="D545" s="22">
        <v>75</v>
      </c>
      <c r="E545" s="143">
        <v>7139.62</v>
      </c>
      <c r="F545" s="147">
        <v>100</v>
      </c>
      <c r="G545" s="147">
        <v>55</v>
      </c>
      <c r="H545" s="143">
        <f>ROUND(E545/F545,2)</f>
        <v>71.400000000000006</v>
      </c>
    </row>
    <row r="546" spans="1:8" ht="13" x14ac:dyDescent="0.3">
      <c r="A546" s="22" t="s">
        <v>983</v>
      </c>
      <c r="B546" s="22" t="s">
        <v>984</v>
      </c>
      <c r="C546" s="22" t="s">
        <v>985</v>
      </c>
      <c r="D546" s="22">
        <v>75</v>
      </c>
      <c r="E546" s="143">
        <v>33945.58</v>
      </c>
      <c r="F546" s="147">
        <v>530</v>
      </c>
      <c r="G546" s="149">
        <v>521</v>
      </c>
      <c r="H546" s="143">
        <f>ROUND(E546/F546,2)</f>
        <v>64.05</v>
      </c>
    </row>
    <row r="547" spans="1:8" ht="13" x14ac:dyDescent="0.3">
      <c r="A547" s="22" t="s">
        <v>983</v>
      </c>
      <c r="B547" s="22" t="s">
        <v>984</v>
      </c>
      <c r="C547" s="22" t="s">
        <v>985</v>
      </c>
      <c r="D547" s="22">
        <v>100</v>
      </c>
      <c r="E547" s="143">
        <v>178.3</v>
      </c>
      <c r="F547" s="147">
        <v>2</v>
      </c>
      <c r="G547" s="151"/>
      <c r="H547" s="143">
        <f>ROUND(E547/F547,2)</f>
        <v>89.15</v>
      </c>
    </row>
    <row r="548" spans="1:8" ht="13" x14ac:dyDescent="0.3">
      <c r="A548" s="22" t="s">
        <v>986</v>
      </c>
      <c r="B548" s="22" t="s">
        <v>987</v>
      </c>
      <c r="C548" s="22" t="s">
        <v>988</v>
      </c>
      <c r="D548" s="22">
        <v>75</v>
      </c>
      <c r="E548" s="143">
        <v>51.08</v>
      </c>
      <c r="F548" s="147">
        <v>4</v>
      </c>
      <c r="G548" s="147">
        <v>2</v>
      </c>
      <c r="H548" s="143">
        <f>ROUND(E548/F548,2)</f>
        <v>12.77</v>
      </c>
    </row>
    <row r="549" spans="1:8" ht="13" x14ac:dyDescent="0.3">
      <c r="A549" s="22" t="s">
        <v>989</v>
      </c>
      <c r="B549" s="22" t="s">
        <v>990</v>
      </c>
      <c r="C549" s="22" t="s">
        <v>991</v>
      </c>
      <c r="D549" s="22">
        <v>100</v>
      </c>
      <c r="E549" s="143">
        <v>69647.789999999994</v>
      </c>
      <c r="F549" s="147">
        <v>56</v>
      </c>
      <c r="G549" s="147">
        <v>30</v>
      </c>
      <c r="H549" s="143">
        <f>ROUND(E549/F549,2)</f>
        <v>1243.71</v>
      </c>
    </row>
    <row r="550" spans="1:8" ht="13" x14ac:dyDescent="0.3">
      <c r="A550" s="22" t="s">
        <v>992</v>
      </c>
      <c r="B550" s="22" t="s">
        <v>993</v>
      </c>
      <c r="C550" s="22" t="s">
        <v>994</v>
      </c>
      <c r="D550" s="22">
        <v>100</v>
      </c>
      <c r="E550" s="143">
        <v>1609.74</v>
      </c>
      <c r="F550" s="147">
        <v>12</v>
      </c>
      <c r="G550" s="147">
        <v>9</v>
      </c>
      <c r="H550" s="143">
        <f>ROUND(E550/F550,2)</f>
        <v>134.15</v>
      </c>
    </row>
    <row r="551" spans="1:8" ht="26" x14ac:dyDescent="0.3">
      <c r="A551" s="19" t="s">
        <v>995</v>
      </c>
      <c r="B551" s="20" t="s">
        <v>996</v>
      </c>
      <c r="C551" s="20" t="s">
        <v>997</v>
      </c>
      <c r="D551" s="24" t="s">
        <v>507</v>
      </c>
      <c r="E551" s="144">
        <f>SUM(E552+E553+E554)</f>
        <v>51561.670000000006</v>
      </c>
      <c r="F551" s="148">
        <f>SUM(F552+F553+F554)</f>
        <v>2376</v>
      </c>
      <c r="G551" s="148">
        <v>607</v>
      </c>
      <c r="H551" s="141">
        <f>ROUND(E551/F551,2)</f>
        <v>21.7</v>
      </c>
    </row>
    <row r="552" spans="1:8" ht="13" x14ac:dyDescent="0.3">
      <c r="A552" s="22" t="s">
        <v>995</v>
      </c>
      <c r="B552" s="22" t="s">
        <v>996</v>
      </c>
      <c r="C552" s="22" t="s">
        <v>997</v>
      </c>
      <c r="D552" s="22">
        <v>50</v>
      </c>
      <c r="E552" s="143">
        <v>37480.65</v>
      </c>
      <c r="F552" s="147">
        <v>1520</v>
      </c>
      <c r="G552" s="149">
        <v>607</v>
      </c>
      <c r="H552" s="143">
        <f>ROUND(E552/F552,2)</f>
        <v>24.66</v>
      </c>
    </row>
    <row r="553" spans="1:8" ht="13" x14ac:dyDescent="0.3">
      <c r="A553" s="22" t="s">
        <v>995</v>
      </c>
      <c r="B553" s="22" t="s">
        <v>996</v>
      </c>
      <c r="C553" s="22" t="s">
        <v>997</v>
      </c>
      <c r="D553" s="22">
        <v>75</v>
      </c>
      <c r="E553" s="143">
        <v>10533.12</v>
      </c>
      <c r="F553" s="147">
        <v>808</v>
      </c>
      <c r="G553" s="150"/>
      <c r="H553" s="143">
        <f>ROUND(E553/F553,2)</f>
        <v>13.04</v>
      </c>
    </row>
    <row r="554" spans="1:8" ht="13" x14ac:dyDescent="0.3">
      <c r="A554" s="22" t="s">
        <v>995</v>
      </c>
      <c r="B554" s="22" t="s">
        <v>996</v>
      </c>
      <c r="C554" s="22" t="s">
        <v>997</v>
      </c>
      <c r="D554" s="22">
        <v>100</v>
      </c>
      <c r="E554" s="143">
        <v>3547.9</v>
      </c>
      <c r="F554" s="147">
        <v>48</v>
      </c>
      <c r="G554" s="151"/>
      <c r="H554" s="143">
        <f>ROUND(E554/F554,2)</f>
        <v>73.91</v>
      </c>
    </row>
    <row r="555" spans="1:8" ht="13" x14ac:dyDescent="0.3">
      <c r="A555" s="22" t="s">
        <v>998</v>
      </c>
      <c r="B555" s="22" t="s">
        <v>999</v>
      </c>
      <c r="C555" s="22" t="s">
        <v>1000</v>
      </c>
      <c r="D555" s="22">
        <v>75</v>
      </c>
      <c r="E555" s="143">
        <v>871.73</v>
      </c>
      <c r="F555" s="147">
        <v>109</v>
      </c>
      <c r="G555" s="147">
        <v>47</v>
      </c>
      <c r="H555" s="143">
        <f>ROUND(E555/F555,2)</f>
        <v>8</v>
      </c>
    </row>
    <row r="556" spans="1:8" ht="13" x14ac:dyDescent="0.3">
      <c r="A556" s="22" t="s">
        <v>1001</v>
      </c>
      <c r="B556" s="22" t="s">
        <v>1002</v>
      </c>
      <c r="C556" s="22" t="s">
        <v>1003</v>
      </c>
      <c r="D556" s="22">
        <v>50</v>
      </c>
      <c r="E556" s="143">
        <v>11962.81</v>
      </c>
      <c r="F556" s="147">
        <v>470</v>
      </c>
      <c r="G556" s="149">
        <v>122</v>
      </c>
      <c r="H556" s="143">
        <f>ROUND(E556/F556,2)</f>
        <v>25.45</v>
      </c>
    </row>
    <row r="557" spans="1:8" ht="13" x14ac:dyDescent="0.3">
      <c r="A557" s="22" t="s">
        <v>1001</v>
      </c>
      <c r="B557" s="22" t="s">
        <v>1002</v>
      </c>
      <c r="C557" s="22" t="s">
        <v>1003</v>
      </c>
      <c r="D557" s="22">
        <v>100</v>
      </c>
      <c r="E557" s="143">
        <v>216.72</v>
      </c>
      <c r="F557" s="147">
        <v>2</v>
      </c>
      <c r="G557" s="151"/>
      <c r="H557" s="143">
        <f>ROUND(E557/F557,2)</f>
        <v>108.36</v>
      </c>
    </row>
    <row r="558" spans="1:8" ht="13" x14ac:dyDescent="0.3">
      <c r="A558" s="22" t="s">
        <v>1004</v>
      </c>
      <c r="B558" s="22" t="s">
        <v>1005</v>
      </c>
      <c r="C558" s="22" t="s">
        <v>1006</v>
      </c>
      <c r="D558" s="22">
        <v>50</v>
      </c>
      <c r="E558" s="143">
        <v>2347.02</v>
      </c>
      <c r="F558" s="147">
        <v>129</v>
      </c>
      <c r="G558" s="149">
        <v>35</v>
      </c>
      <c r="H558" s="143">
        <f>ROUND(E558/F558,2)</f>
        <v>18.190000000000001</v>
      </c>
    </row>
    <row r="559" spans="1:8" ht="13" x14ac:dyDescent="0.3">
      <c r="A559" s="22" t="s">
        <v>1004</v>
      </c>
      <c r="B559" s="22" t="s">
        <v>1005</v>
      </c>
      <c r="C559" s="22" t="s">
        <v>1006</v>
      </c>
      <c r="D559" s="22">
        <v>100</v>
      </c>
      <c r="E559" s="143">
        <v>306.45</v>
      </c>
      <c r="F559" s="147">
        <v>5</v>
      </c>
      <c r="G559" s="151"/>
      <c r="H559" s="143">
        <f>ROUND(E559/F559,2)</f>
        <v>61.29</v>
      </c>
    </row>
    <row r="560" spans="1:8" ht="13" x14ac:dyDescent="0.3">
      <c r="A560" s="22" t="s">
        <v>1007</v>
      </c>
      <c r="B560" s="22" t="s">
        <v>1008</v>
      </c>
      <c r="C560" s="22" t="s">
        <v>1009</v>
      </c>
      <c r="D560" s="22">
        <v>50</v>
      </c>
      <c r="E560" s="143">
        <v>23170.82</v>
      </c>
      <c r="F560" s="147">
        <v>921</v>
      </c>
      <c r="G560" s="149">
        <v>320</v>
      </c>
      <c r="H560" s="143">
        <f>ROUND(E560/F560,2)</f>
        <v>25.16</v>
      </c>
    </row>
    <row r="561" spans="1:8" ht="13" x14ac:dyDescent="0.3">
      <c r="A561" s="22" t="s">
        <v>1007</v>
      </c>
      <c r="B561" s="22" t="s">
        <v>1008</v>
      </c>
      <c r="C561" s="22" t="s">
        <v>1009</v>
      </c>
      <c r="D561" s="22">
        <v>75</v>
      </c>
      <c r="E561" s="143">
        <v>7204.78</v>
      </c>
      <c r="F561" s="147">
        <v>487</v>
      </c>
      <c r="G561" s="150"/>
      <c r="H561" s="143">
        <f>ROUND(E561/F561,2)</f>
        <v>14.79</v>
      </c>
    </row>
    <row r="562" spans="1:8" ht="13" x14ac:dyDescent="0.3">
      <c r="A562" s="22" t="s">
        <v>1007</v>
      </c>
      <c r="B562" s="22" t="s">
        <v>1008</v>
      </c>
      <c r="C562" s="22" t="s">
        <v>1009</v>
      </c>
      <c r="D562" s="22">
        <v>100</v>
      </c>
      <c r="E562" s="143">
        <v>3024.73</v>
      </c>
      <c r="F562" s="147">
        <v>41</v>
      </c>
      <c r="G562" s="151"/>
      <c r="H562" s="143">
        <f>ROUND(E562/F562,2)</f>
        <v>73.77</v>
      </c>
    </row>
    <row r="563" spans="1:8" ht="13" x14ac:dyDescent="0.3">
      <c r="A563" s="22" t="s">
        <v>1010</v>
      </c>
      <c r="B563" s="22" t="s">
        <v>1011</v>
      </c>
      <c r="C563" s="22" t="s">
        <v>1012</v>
      </c>
      <c r="D563" s="22">
        <v>75</v>
      </c>
      <c r="E563" s="143">
        <v>560.19000000000005</v>
      </c>
      <c r="F563" s="147">
        <v>40</v>
      </c>
      <c r="G563" s="147">
        <v>12</v>
      </c>
      <c r="H563" s="143">
        <f>ROUND(E563/F563,2)</f>
        <v>14</v>
      </c>
    </row>
    <row r="564" spans="1:8" ht="13" x14ac:dyDescent="0.3">
      <c r="A564" s="22" t="s">
        <v>1013</v>
      </c>
      <c r="B564" s="22" t="s">
        <v>1014</v>
      </c>
      <c r="C564" s="22" t="s">
        <v>1015</v>
      </c>
      <c r="D564" s="22">
        <v>75</v>
      </c>
      <c r="E564" s="143">
        <v>1896.42</v>
      </c>
      <c r="F564" s="147">
        <v>172</v>
      </c>
      <c r="G564" s="147">
        <v>75</v>
      </c>
      <c r="H564" s="143">
        <f>ROUND(E564/F564,2)</f>
        <v>11.03</v>
      </c>
    </row>
    <row r="565" spans="1:8" ht="13" x14ac:dyDescent="0.3">
      <c r="A565" s="19" t="s">
        <v>1016</v>
      </c>
      <c r="B565" s="20" t="s">
        <v>1017</v>
      </c>
      <c r="C565" s="20" t="s">
        <v>1018</v>
      </c>
      <c r="D565" s="24" t="s">
        <v>478</v>
      </c>
      <c r="E565" s="144">
        <f>SUM(E566+E567)</f>
        <v>91417.07</v>
      </c>
      <c r="F565" s="148">
        <f>SUM(F566+F567)</f>
        <v>2491</v>
      </c>
      <c r="G565" s="148">
        <v>1209</v>
      </c>
      <c r="H565" s="144">
        <f>ROUND(E565/F565,2)</f>
        <v>36.700000000000003</v>
      </c>
    </row>
    <row r="566" spans="1:8" ht="13" x14ac:dyDescent="0.3">
      <c r="A566" s="22" t="s">
        <v>1016</v>
      </c>
      <c r="B566" s="22" t="s">
        <v>1017</v>
      </c>
      <c r="C566" s="22" t="s">
        <v>1018</v>
      </c>
      <c r="D566" s="22">
        <v>75</v>
      </c>
      <c r="E566" s="143">
        <v>58371.98</v>
      </c>
      <c r="F566" s="147">
        <v>1217</v>
      </c>
      <c r="G566" s="149">
        <v>1209</v>
      </c>
      <c r="H566" s="143">
        <f>ROUND(E566/F566,2)</f>
        <v>47.96</v>
      </c>
    </row>
    <row r="567" spans="1:8" ht="13" x14ac:dyDescent="0.3">
      <c r="A567" s="22" t="s">
        <v>1016</v>
      </c>
      <c r="B567" s="22" t="s">
        <v>1017</v>
      </c>
      <c r="C567" s="22" t="s">
        <v>1018</v>
      </c>
      <c r="D567" s="22">
        <v>100</v>
      </c>
      <c r="E567" s="143">
        <v>33045.089999999997</v>
      </c>
      <c r="F567" s="147">
        <v>1274</v>
      </c>
      <c r="G567" s="151"/>
      <c r="H567" s="143">
        <f>ROUND(E567/F567,2)</f>
        <v>25.94</v>
      </c>
    </row>
    <row r="568" spans="1:8" ht="13" x14ac:dyDescent="0.3">
      <c r="A568" s="22" t="s">
        <v>1019</v>
      </c>
      <c r="B568" s="22" t="s">
        <v>1020</v>
      </c>
      <c r="C568" s="22" t="s">
        <v>1021</v>
      </c>
      <c r="D568" s="22">
        <v>75</v>
      </c>
      <c r="E568" s="143">
        <v>13029.82</v>
      </c>
      <c r="F568" s="147">
        <v>258</v>
      </c>
      <c r="G568" s="149">
        <v>770</v>
      </c>
      <c r="H568" s="143">
        <f>ROUND(E568/F568,2)</f>
        <v>50.5</v>
      </c>
    </row>
    <row r="569" spans="1:8" ht="13" x14ac:dyDescent="0.3">
      <c r="A569" s="22" t="s">
        <v>1019</v>
      </c>
      <c r="B569" s="22" t="s">
        <v>1020</v>
      </c>
      <c r="C569" s="22" t="s">
        <v>1021</v>
      </c>
      <c r="D569" s="22">
        <v>100</v>
      </c>
      <c r="E569" s="143">
        <v>33028.67</v>
      </c>
      <c r="F569" s="147">
        <v>1273</v>
      </c>
      <c r="G569" s="151"/>
      <c r="H569" s="143">
        <f>ROUND(E569/F569,2)</f>
        <v>25.95</v>
      </c>
    </row>
    <row r="570" spans="1:8" ht="13" x14ac:dyDescent="0.3">
      <c r="A570" s="22" t="s">
        <v>1022</v>
      </c>
      <c r="B570" s="22" t="s">
        <v>1023</v>
      </c>
      <c r="C570" s="22" t="s">
        <v>1024</v>
      </c>
      <c r="D570" s="22">
        <v>75</v>
      </c>
      <c r="E570" s="143">
        <v>13029.82</v>
      </c>
      <c r="F570" s="147">
        <v>258</v>
      </c>
      <c r="G570" s="147">
        <v>118</v>
      </c>
      <c r="H570" s="143">
        <f>ROUND(E570/F570,2)</f>
        <v>50.5</v>
      </c>
    </row>
    <row r="571" spans="1:8" ht="13" x14ac:dyDescent="0.3">
      <c r="A571" s="22" t="s">
        <v>1025</v>
      </c>
      <c r="B571" s="22" t="s">
        <v>1026</v>
      </c>
      <c r="C571" s="22" t="s">
        <v>1027</v>
      </c>
      <c r="D571" s="22">
        <v>100</v>
      </c>
      <c r="E571" s="143">
        <v>33028.67</v>
      </c>
      <c r="F571" s="147">
        <v>1273</v>
      </c>
      <c r="G571" s="147">
        <v>664</v>
      </c>
      <c r="H571" s="143">
        <f>ROUND(E571/F571,2)</f>
        <v>25.95</v>
      </c>
    </row>
    <row r="572" spans="1:8" ht="13" x14ac:dyDescent="0.3">
      <c r="A572" s="22" t="s">
        <v>1028</v>
      </c>
      <c r="B572" s="22" t="s">
        <v>1029</v>
      </c>
      <c r="C572" s="22" t="s">
        <v>1030</v>
      </c>
      <c r="D572" s="22">
        <v>75</v>
      </c>
      <c r="E572" s="143">
        <v>45342.16</v>
      </c>
      <c r="F572" s="147">
        <v>959</v>
      </c>
      <c r="G572" s="149">
        <v>504</v>
      </c>
      <c r="H572" s="143">
        <f>ROUND(E572/F572,2)</f>
        <v>47.28</v>
      </c>
    </row>
    <row r="573" spans="1:8" ht="13" x14ac:dyDescent="0.3">
      <c r="A573" s="22" t="s">
        <v>1028</v>
      </c>
      <c r="B573" s="22" t="s">
        <v>1029</v>
      </c>
      <c r="C573" s="22" t="s">
        <v>1030</v>
      </c>
      <c r="D573" s="22">
        <v>100</v>
      </c>
      <c r="E573" s="143">
        <v>16.420000000000002</v>
      </c>
      <c r="F573" s="147">
        <v>1</v>
      </c>
      <c r="G573" s="151"/>
      <c r="H573" s="143">
        <f>ROUND(E573/F573,2)</f>
        <v>16.420000000000002</v>
      </c>
    </row>
    <row r="574" spans="1:8" ht="13" x14ac:dyDescent="0.3">
      <c r="A574" s="22" t="s">
        <v>1031</v>
      </c>
      <c r="B574" s="22" t="s">
        <v>1032</v>
      </c>
      <c r="C574" s="22" t="s">
        <v>1030</v>
      </c>
      <c r="D574" s="22">
        <v>75</v>
      </c>
      <c r="E574" s="143">
        <v>45342.16</v>
      </c>
      <c r="F574" s="147">
        <v>959</v>
      </c>
      <c r="G574" s="149">
        <v>504</v>
      </c>
      <c r="H574" s="143">
        <f>ROUND(E574/F574,2)</f>
        <v>47.28</v>
      </c>
    </row>
    <row r="575" spans="1:8" ht="13.5" thickBot="1" x14ac:dyDescent="0.35">
      <c r="A575" s="22" t="s">
        <v>1031</v>
      </c>
      <c r="B575" s="22" t="s">
        <v>1032</v>
      </c>
      <c r="C575" s="22" t="s">
        <v>1030</v>
      </c>
      <c r="D575" s="22">
        <v>100</v>
      </c>
      <c r="E575" s="143">
        <v>16.420000000000002</v>
      </c>
      <c r="F575" s="147">
        <v>1</v>
      </c>
      <c r="G575" s="151"/>
      <c r="H575" s="143">
        <f>ROUND(E575/F575,2)</f>
        <v>16.420000000000002</v>
      </c>
    </row>
    <row r="576" spans="1:8" ht="13.5" thickBot="1" x14ac:dyDescent="0.3">
      <c r="A576" s="25" t="s">
        <v>1033</v>
      </c>
      <c r="B576" s="26"/>
      <c r="C576" s="26"/>
      <c r="D576" s="153"/>
      <c r="E576" s="156">
        <f>E8+E11+E13+E24+E75+E287+E299+E324+E364+E390+E402+E433+E437+E491+E530+E538+E551+E565</f>
        <v>140655006.40999997</v>
      </c>
      <c r="F576" s="81">
        <f t="shared" ref="F576" si="0">F8+F11+F13+F24+F75+F287+F299+F324+F364+F390+F402+F433+F437+F491+F530+F538+F551+F565</f>
        <v>3590411</v>
      </c>
      <c r="G576" s="81">
        <v>662352</v>
      </c>
      <c r="H576" s="156">
        <f>ROUND(E576/F576,2)</f>
        <v>39.18</v>
      </c>
    </row>
    <row r="577" spans="1:16" ht="13" x14ac:dyDescent="0.3">
      <c r="A577" s="27"/>
      <c r="B577" s="27"/>
      <c r="C577" s="27"/>
      <c r="D577" s="27"/>
      <c r="E577" s="27"/>
      <c r="F577" s="27"/>
      <c r="G577" s="27"/>
      <c r="H577" s="27"/>
    </row>
    <row r="578" spans="1:16" ht="31.5" customHeight="1" thickBot="1" x14ac:dyDescent="0.3">
      <c r="A578" s="157" t="s">
        <v>1034</v>
      </c>
      <c r="B578" s="158"/>
      <c r="C578" s="158"/>
      <c r="D578" s="158"/>
      <c r="E578" s="158"/>
      <c r="F578" s="158"/>
      <c r="G578" s="158"/>
      <c r="H578" s="158"/>
    </row>
    <row r="579" spans="1:16" ht="39.5" thickBot="1" x14ac:dyDescent="0.3">
      <c r="A579" s="37" t="s">
        <v>1035</v>
      </c>
      <c r="B579" s="38"/>
      <c r="C579" s="39"/>
      <c r="D579" s="40" t="s">
        <v>3</v>
      </c>
      <c r="E579" s="40" t="s">
        <v>4</v>
      </c>
      <c r="F579" s="40" t="s">
        <v>5</v>
      </c>
      <c r="G579" s="40" t="s">
        <v>6</v>
      </c>
      <c r="H579" s="40" t="s">
        <v>7</v>
      </c>
    </row>
    <row r="580" spans="1:16" ht="13" x14ac:dyDescent="0.25">
      <c r="A580" s="28" t="s">
        <v>1036</v>
      </c>
      <c r="B580" s="29"/>
      <c r="C580" s="29"/>
      <c r="D580" s="30">
        <v>50</v>
      </c>
      <c r="E580" s="31">
        <v>158033.79999999999</v>
      </c>
      <c r="F580" s="32">
        <v>17460</v>
      </c>
      <c r="G580" s="32">
        <v>10764</v>
      </c>
      <c r="H580" s="33">
        <f>ROUND(E580/F580,2)</f>
        <v>9.0500000000000007</v>
      </c>
    </row>
    <row r="581" spans="1:16" ht="13.5" thickBot="1" x14ac:dyDescent="0.3">
      <c r="A581" s="159" t="s">
        <v>1037</v>
      </c>
      <c r="B581" s="160"/>
      <c r="C581" s="160"/>
      <c r="D581" s="161">
        <v>25</v>
      </c>
      <c r="E581" s="162">
        <v>9253.81</v>
      </c>
      <c r="F581" s="163">
        <v>1286</v>
      </c>
      <c r="G581" s="163">
        <v>934</v>
      </c>
      <c r="H581" s="164">
        <f t="shared" ref="H581" si="1">ROUND(E581/F581,2)</f>
        <v>7.2</v>
      </c>
    </row>
    <row r="582" spans="1:16" ht="13.5" thickBot="1" x14ac:dyDescent="0.3">
      <c r="A582" s="37" t="s">
        <v>1038</v>
      </c>
      <c r="B582" s="38"/>
      <c r="C582" s="38"/>
      <c r="D582" s="39"/>
      <c r="E582" s="156">
        <f>E580+E581</f>
        <v>167287.60999999999</v>
      </c>
      <c r="F582" s="81">
        <f>F580+F581</f>
        <v>18746</v>
      </c>
      <c r="G582" s="81">
        <v>11698</v>
      </c>
      <c r="H582" s="156">
        <f>ROUND(E582/F582,2)</f>
        <v>8.92</v>
      </c>
    </row>
    <row r="583" spans="1:16" ht="13" x14ac:dyDescent="0.3">
      <c r="A583" s="34"/>
      <c r="B583" s="35"/>
      <c r="C583" s="36"/>
      <c r="D583" s="36"/>
      <c r="E583" s="36"/>
      <c r="F583" s="36"/>
      <c r="G583" s="36"/>
      <c r="H583" s="36"/>
    </row>
    <row r="584" spans="1:16" ht="26.5" customHeight="1" thickBot="1" x14ac:dyDescent="0.3">
      <c r="A584" s="165" t="s">
        <v>1039</v>
      </c>
      <c r="B584" s="166"/>
      <c r="C584" s="166"/>
      <c r="D584" s="166"/>
      <c r="E584" s="166"/>
      <c r="F584" s="166"/>
      <c r="G584" s="166"/>
      <c r="H584" s="166"/>
    </row>
    <row r="585" spans="1:16" ht="39.5" thickBot="1" x14ac:dyDescent="0.4">
      <c r="A585" s="40" t="s">
        <v>1040</v>
      </c>
      <c r="B585" s="40" t="s">
        <v>1</v>
      </c>
      <c r="C585" s="167" t="s">
        <v>2</v>
      </c>
      <c r="D585" s="40" t="s">
        <v>3</v>
      </c>
      <c r="E585" s="40" t="s">
        <v>4</v>
      </c>
      <c r="F585" s="40" t="s">
        <v>5</v>
      </c>
      <c r="G585" s="40" t="s">
        <v>1041</v>
      </c>
      <c r="H585" s="40" t="s">
        <v>7</v>
      </c>
      <c r="I585" s="2"/>
    </row>
    <row r="586" spans="1:16" ht="14.5" x14ac:dyDescent="0.35">
      <c r="A586" s="41" t="s">
        <v>1042</v>
      </c>
      <c r="B586" s="42"/>
      <c r="C586" s="43"/>
      <c r="D586" s="44">
        <v>100</v>
      </c>
      <c r="E586" s="45">
        <f>E587</f>
        <v>826246.78</v>
      </c>
      <c r="F586" s="46">
        <f>F587</f>
        <v>51</v>
      </c>
      <c r="G586" s="46">
        <f>G587</f>
        <v>22</v>
      </c>
      <c r="H586" s="47">
        <f t="shared" ref="H586:H598" si="2">ROUND(E586/F586,2)</f>
        <v>16200.92</v>
      </c>
      <c r="I586" s="2"/>
      <c r="J586" s="2"/>
      <c r="K586" s="2"/>
      <c r="L586" s="2"/>
      <c r="M586" s="2"/>
      <c r="N586" s="2"/>
      <c r="O586" s="2"/>
      <c r="P586" s="2"/>
    </row>
    <row r="587" spans="1:16" ht="14.5" x14ac:dyDescent="0.35">
      <c r="A587" s="48">
        <v>4</v>
      </c>
      <c r="B587" s="49" t="s">
        <v>133</v>
      </c>
      <c r="C587" s="49" t="s">
        <v>131</v>
      </c>
      <c r="D587" s="50">
        <v>100</v>
      </c>
      <c r="E587" s="51">
        <v>826246.78</v>
      </c>
      <c r="F587" s="52">
        <v>51</v>
      </c>
      <c r="G587" s="52">
        <v>22</v>
      </c>
      <c r="H587" s="53">
        <f t="shared" si="2"/>
        <v>16200.92</v>
      </c>
      <c r="I587" s="2"/>
    </row>
    <row r="588" spans="1:16" ht="14.5" x14ac:dyDescent="0.35">
      <c r="A588" s="54" t="s">
        <v>557</v>
      </c>
      <c r="B588" s="55"/>
      <c r="C588" s="56"/>
      <c r="D588" s="57">
        <v>100</v>
      </c>
      <c r="E588" s="58">
        <f>E589+E591+E590+E594+E593+E592</f>
        <v>4337901.04</v>
      </c>
      <c r="F588" s="59">
        <f>F589+F591+F590+F594+F593+F592</f>
        <v>221</v>
      </c>
      <c r="G588" s="59">
        <f>G589+G591+G590+G594+G593+G592</f>
        <v>63</v>
      </c>
      <c r="H588" s="47">
        <f>ROUND(E588/F588,2)</f>
        <v>19628.509999999998</v>
      </c>
      <c r="I588" s="2"/>
    </row>
    <row r="589" spans="1:16" ht="14.5" x14ac:dyDescent="0.35">
      <c r="A589" s="60">
        <v>8</v>
      </c>
      <c r="B589" s="49" t="s">
        <v>1043</v>
      </c>
      <c r="C589" s="61" t="s">
        <v>1044</v>
      </c>
      <c r="D589" s="62">
        <v>100</v>
      </c>
      <c r="E589" s="63">
        <v>108824.4</v>
      </c>
      <c r="F589" s="64">
        <v>14</v>
      </c>
      <c r="G589" s="64">
        <v>10</v>
      </c>
      <c r="H589" s="53">
        <f t="shared" si="2"/>
        <v>7773.17</v>
      </c>
      <c r="I589" s="2"/>
    </row>
    <row r="590" spans="1:16" ht="14.5" x14ac:dyDescent="0.35">
      <c r="A590" s="65"/>
      <c r="B590" s="66" t="s">
        <v>1045</v>
      </c>
      <c r="C590" s="67" t="s">
        <v>1046</v>
      </c>
      <c r="D590" s="62">
        <v>100</v>
      </c>
      <c r="E590" s="63">
        <v>1098.72</v>
      </c>
      <c r="F590" s="64">
        <v>1</v>
      </c>
      <c r="G590" s="64">
        <v>1</v>
      </c>
      <c r="H590" s="53">
        <f t="shared" si="2"/>
        <v>1098.72</v>
      </c>
      <c r="I590" s="2"/>
    </row>
    <row r="591" spans="1:16" ht="14.5" x14ac:dyDescent="0.35">
      <c r="A591" s="65"/>
      <c r="B591" s="68" t="s">
        <v>1047</v>
      </c>
      <c r="C591" s="61" t="s">
        <v>1048</v>
      </c>
      <c r="D591" s="62">
        <v>100</v>
      </c>
      <c r="E591" s="63">
        <v>11548.32</v>
      </c>
      <c r="F591" s="64">
        <v>2</v>
      </c>
      <c r="G591" s="64">
        <v>1</v>
      </c>
      <c r="H591" s="53">
        <f>ROUND(E591/F591,2)</f>
        <v>5774.16</v>
      </c>
      <c r="I591" s="2"/>
    </row>
    <row r="592" spans="1:16" ht="14.5" x14ac:dyDescent="0.35">
      <c r="A592" s="65"/>
      <c r="B592" s="68" t="s">
        <v>1049</v>
      </c>
      <c r="C592" s="61" t="s">
        <v>1050</v>
      </c>
      <c r="D592" s="62">
        <v>100</v>
      </c>
      <c r="E592" s="63">
        <v>219249.84</v>
      </c>
      <c r="F592" s="64">
        <v>8</v>
      </c>
      <c r="G592" s="64">
        <v>2</v>
      </c>
      <c r="H592" s="53">
        <f>ROUND(E592/F592,2)</f>
        <v>27406.23</v>
      </c>
      <c r="I592" s="2"/>
    </row>
    <row r="593" spans="1:13" ht="14.5" x14ac:dyDescent="0.35">
      <c r="A593" s="65"/>
      <c r="B593" s="66" t="s">
        <v>1051</v>
      </c>
      <c r="C593" s="67" t="s">
        <v>1052</v>
      </c>
      <c r="D593" s="62">
        <v>100</v>
      </c>
      <c r="E593" s="63">
        <v>546561.55000000005</v>
      </c>
      <c r="F593" s="64">
        <v>13</v>
      </c>
      <c r="G593" s="64">
        <v>5</v>
      </c>
      <c r="H593" s="53">
        <f>ROUND(E593/F593,2)</f>
        <v>42043.199999999997</v>
      </c>
      <c r="I593" s="2"/>
    </row>
    <row r="594" spans="1:13" ht="14.5" x14ac:dyDescent="0.35">
      <c r="A594" s="65"/>
      <c r="B594" s="168" t="s">
        <v>1053</v>
      </c>
      <c r="C594" s="169" t="s">
        <v>1054</v>
      </c>
      <c r="D594" s="62">
        <v>100</v>
      </c>
      <c r="E594" s="63">
        <v>3450618.21</v>
      </c>
      <c r="F594" s="64">
        <v>183</v>
      </c>
      <c r="G594" s="64">
        <v>44</v>
      </c>
      <c r="H594" s="53">
        <f t="shared" si="2"/>
        <v>18855.84</v>
      </c>
      <c r="I594" s="2"/>
    </row>
    <row r="595" spans="1:13" ht="14.5" x14ac:dyDescent="0.35">
      <c r="A595" s="83" t="s">
        <v>620</v>
      </c>
      <c r="B595" s="83"/>
      <c r="C595" s="83"/>
      <c r="D595" s="44">
        <v>100</v>
      </c>
      <c r="E595" s="45">
        <f>E596</f>
        <v>128504.7</v>
      </c>
      <c r="F595" s="46">
        <f>F596</f>
        <v>11</v>
      </c>
      <c r="G595" s="46">
        <f>G596</f>
        <v>2</v>
      </c>
      <c r="H595" s="47">
        <f t="shared" si="2"/>
        <v>11682.25</v>
      </c>
      <c r="I595" s="2"/>
    </row>
    <row r="596" spans="1:13" ht="14.5" x14ac:dyDescent="0.35">
      <c r="A596" s="69">
        <v>9</v>
      </c>
      <c r="B596" s="70" t="s">
        <v>1055</v>
      </c>
      <c r="C596" s="71" t="s">
        <v>665</v>
      </c>
      <c r="D596" s="50">
        <v>100</v>
      </c>
      <c r="E596" s="51">
        <v>128504.7</v>
      </c>
      <c r="F596" s="52">
        <v>11</v>
      </c>
      <c r="G596" s="52">
        <v>2</v>
      </c>
      <c r="H596" s="72">
        <f t="shared" si="2"/>
        <v>11682.25</v>
      </c>
      <c r="I596" s="2"/>
    </row>
    <row r="597" spans="1:13" ht="14.5" x14ac:dyDescent="0.35">
      <c r="A597" s="73" t="s">
        <v>776</v>
      </c>
      <c r="B597" s="74"/>
      <c r="C597" s="75"/>
      <c r="D597" s="76">
        <v>100</v>
      </c>
      <c r="E597" s="77">
        <f>E598</f>
        <v>1137804.72</v>
      </c>
      <c r="F597" s="46">
        <f>F598</f>
        <v>50</v>
      </c>
      <c r="G597" s="46">
        <f>G598</f>
        <v>12</v>
      </c>
      <c r="H597" s="47">
        <f t="shared" si="2"/>
        <v>22756.09</v>
      </c>
      <c r="I597" s="2"/>
    </row>
    <row r="598" spans="1:13" ht="15" thickBot="1" x14ac:dyDescent="0.4">
      <c r="A598" s="78">
        <v>14</v>
      </c>
      <c r="B598" s="168" t="s">
        <v>1056</v>
      </c>
      <c r="C598" s="168" t="s">
        <v>1057</v>
      </c>
      <c r="D598" s="173">
        <v>100</v>
      </c>
      <c r="E598" s="175">
        <v>1137804.72</v>
      </c>
      <c r="F598" s="64">
        <v>50</v>
      </c>
      <c r="G598" s="64">
        <v>12</v>
      </c>
      <c r="H598" s="176">
        <f t="shared" si="2"/>
        <v>22756.09</v>
      </c>
      <c r="I598" s="2"/>
    </row>
    <row r="599" spans="1:13" ht="15" thickBot="1" x14ac:dyDescent="0.4">
      <c r="A599" s="170" t="s">
        <v>1058</v>
      </c>
      <c r="B599" s="171"/>
      <c r="C599" s="172"/>
      <c r="D599" s="174"/>
      <c r="E599" s="154">
        <f>E586+E597+E588+E595</f>
        <v>6430457.2400000002</v>
      </c>
      <c r="F599" s="155">
        <f>F586+F597+F588+F595</f>
        <v>333</v>
      </c>
      <c r="G599" s="155">
        <v>99</v>
      </c>
      <c r="H599" s="154">
        <f>ROUND(E599/F599,2)</f>
        <v>19310.68</v>
      </c>
      <c r="I599" s="2"/>
    </row>
    <row r="600" spans="1:13" ht="15" thickBot="1" x14ac:dyDescent="0.4">
      <c r="A600" s="34"/>
      <c r="B600" s="35"/>
      <c r="C600" s="36"/>
      <c r="D600" s="36"/>
      <c r="E600" s="36"/>
      <c r="F600" s="36"/>
      <c r="G600" s="36"/>
      <c r="H600" s="36"/>
      <c r="I600" s="2"/>
    </row>
    <row r="601" spans="1:13" ht="15" thickBot="1" x14ac:dyDescent="0.4">
      <c r="A601" s="79" t="s">
        <v>1059</v>
      </c>
      <c r="B601" s="80"/>
      <c r="C601" s="80"/>
      <c r="D601" s="80"/>
      <c r="E601" s="80"/>
      <c r="F601" s="80"/>
      <c r="G601" s="177"/>
      <c r="H601" s="81">
        <v>670668</v>
      </c>
      <c r="I601" s="2"/>
      <c r="J601" s="2"/>
      <c r="K601" s="2"/>
      <c r="L601" s="2"/>
      <c r="M601" s="2"/>
    </row>
    <row r="602" spans="1:13" ht="14.5" x14ac:dyDescent="0.35">
      <c r="A602" s="34"/>
      <c r="B602" s="35"/>
      <c r="C602" s="36"/>
      <c r="D602" s="36"/>
      <c r="E602" s="36"/>
      <c r="F602" s="36"/>
      <c r="G602" s="36"/>
      <c r="H602" s="36"/>
      <c r="I602" s="2"/>
      <c r="J602" s="2"/>
      <c r="K602" s="2"/>
      <c r="L602" s="2"/>
      <c r="M602" s="2"/>
    </row>
    <row r="603" spans="1:13" ht="27" customHeight="1" thickBot="1" x14ac:dyDescent="0.4">
      <c r="A603" s="178" t="s">
        <v>1060</v>
      </c>
      <c r="B603" s="179"/>
      <c r="C603" s="179"/>
      <c r="D603" s="179"/>
      <c r="E603" s="179"/>
      <c r="F603" s="179"/>
      <c r="G603" s="179"/>
      <c r="H603" s="82"/>
      <c r="I603" s="2"/>
      <c r="J603" s="2"/>
      <c r="K603" s="2"/>
      <c r="L603" s="2"/>
      <c r="M603" s="2"/>
    </row>
    <row r="604" spans="1:13" ht="39.5" thickBot="1" x14ac:dyDescent="0.4">
      <c r="A604" s="181" t="s">
        <v>1061</v>
      </c>
      <c r="B604" s="182" t="s">
        <v>1062</v>
      </c>
      <c r="C604" s="183"/>
      <c r="D604" s="181" t="s">
        <v>1063</v>
      </c>
      <c r="E604" s="185" t="s">
        <v>1064</v>
      </c>
      <c r="F604" s="188" t="s">
        <v>1065</v>
      </c>
      <c r="G604" s="189"/>
      <c r="H604" s="82"/>
      <c r="I604" s="2"/>
    </row>
    <row r="605" spans="1:13" ht="13" x14ac:dyDescent="0.3">
      <c r="A605" s="180" t="s">
        <v>9</v>
      </c>
      <c r="B605" s="180"/>
      <c r="C605" s="180"/>
      <c r="D605" s="180"/>
      <c r="E605" s="184">
        <f>SUM(E606:E610)</f>
        <v>14</v>
      </c>
      <c r="F605" s="186">
        <f>SUM(F606:G610)</f>
        <v>14576.810000000001</v>
      </c>
      <c r="G605" s="187"/>
      <c r="H605" s="82"/>
      <c r="I605" s="82"/>
      <c r="J605" s="82"/>
      <c r="K605" s="82"/>
      <c r="L605" s="82"/>
      <c r="M605" s="82"/>
    </row>
    <row r="606" spans="1:13" ht="14.5" x14ac:dyDescent="0.35">
      <c r="A606" s="86">
        <v>1</v>
      </c>
      <c r="B606" s="87" t="s">
        <v>1066</v>
      </c>
      <c r="C606" s="88"/>
      <c r="D606" s="89" t="s">
        <v>1067</v>
      </c>
      <c r="E606" s="90">
        <v>2</v>
      </c>
      <c r="F606" s="91">
        <v>139.44</v>
      </c>
      <c r="G606" s="92"/>
      <c r="H606" s="82"/>
      <c r="I606" s="2"/>
    </row>
    <row r="607" spans="1:13" ht="14.5" x14ac:dyDescent="0.35">
      <c r="A607" s="93"/>
      <c r="B607" s="87" t="s">
        <v>1068</v>
      </c>
      <c r="C607" s="88"/>
      <c r="D607" s="94" t="s">
        <v>1069</v>
      </c>
      <c r="E607" s="90">
        <v>2</v>
      </c>
      <c r="F607" s="91">
        <v>1615.38</v>
      </c>
      <c r="G607" s="92"/>
      <c r="H607" s="82"/>
      <c r="I607" s="2"/>
    </row>
    <row r="608" spans="1:13" ht="14.5" x14ac:dyDescent="0.35">
      <c r="A608" s="93"/>
      <c r="B608" s="87" t="s">
        <v>1070</v>
      </c>
      <c r="C608" s="88"/>
      <c r="D608" s="94" t="s">
        <v>1071</v>
      </c>
      <c r="E608" s="90">
        <v>3</v>
      </c>
      <c r="F608" s="91">
        <v>991.01</v>
      </c>
      <c r="G608" s="92"/>
      <c r="H608" s="82"/>
      <c r="I608" s="2"/>
    </row>
    <row r="609" spans="1:9" ht="14.5" x14ac:dyDescent="0.35">
      <c r="A609" s="93"/>
      <c r="B609" s="87" t="s">
        <v>1072</v>
      </c>
      <c r="C609" s="88"/>
      <c r="D609" s="94" t="s">
        <v>1073</v>
      </c>
      <c r="E609" s="90">
        <v>5</v>
      </c>
      <c r="F609" s="91">
        <v>7478.9400000000005</v>
      </c>
      <c r="G609" s="92"/>
      <c r="H609" s="82"/>
      <c r="I609" s="2"/>
    </row>
    <row r="610" spans="1:9" ht="14.5" x14ac:dyDescent="0.35">
      <c r="A610" s="95"/>
      <c r="B610" s="87" t="s">
        <v>1074</v>
      </c>
      <c r="C610" s="88"/>
      <c r="D610" s="96" t="s">
        <v>1075</v>
      </c>
      <c r="E610" s="90">
        <v>2</v>
      </c>
      <c r="F610" s="91">
        <v>4352.04</v>
      </c>
      <c r="G610" s="92"/>
      <c r="H610" s="82"/>
      <c r="I610" s="2"/>
    </row>
    <row r="611" spans="1:9" ht="14.5" x14ac:dyDescent="0.35">
      <c r="A611" s="83" t="s">
        <v>24</v>
      </c>
      <c r="B611" s="83"/>
      <c r="C611" s="83"/>
      <c r="D611" s="83"/>
      <c r="E611" s="97">
        <f>SUM(E612:E620)</f>
        <v>25</v>
      </c>
      <c r="F611" s="98">
        <f>SUM(F612:G620)</f>
        <v>70902.75</v>
      </c>
      <c r="G611" s="98"/>
      <c r="H611" s="82"/>
      <c r="I611" s="2"/>
    </row>
    <row r="612" spans="1:9" ht="14.5" x14ac:dyDescent="0.35">
      <c r="A612" s="99">
        <v>3</v>
      </c>
      <c r="B612" s="87" t="s">
        <v>1076</v>
      </c>
      <c r="C612" s="88"/>
      <c r="D612" s="100" t="s">
        <v>1077</v>
      </c>
      <c r="E612" s="90">
        <v>1</v>
      </c>
      <c r="F612" s="101">
        <v>4940.7</v>
      </c>
      <c r="G612" s="102"/>
      <c r="H612" s="82"/>
      <c r="I612" s="2"/>
    </row>
    <row r="613" spans="1:9" ht="14.5" x14ac:dyDescent="0.35">
      <c r="A613" s="103"/>
      <c r="B613" s="87" t="s">
        <v>30</v>
      </c>
      <c r="C613" s="88"/>
      <c r="D613" s="100" t="s">
        <v>1078</v>
      </c>
      <c r="E613" s="90">
        <v>1</v>
      </c>
      <c r="F613" s="101">
        <v>17864.62</v>
      </c>
      <c r="G613" s="102"/>
      <c r="H613" s="82"/>
      <c r="I613" s="2"/>
    </row>
    <row r="614" spans="1:9" ht="14.5" x14ac:dyDescent="0.35">
      <c r="A614" s="103"/>
      <c r="B614" s="87" t="s">
        <v>1079</v>
      </c>
      <c r="C614" s="88"/>
      <c r="D614" s="100" t="s">
        <v>1080</v>
      </c>
      <c r="E614" s="90">
        <v>9</v>
      </c>
      <c r="F614" s="101">
        <v>3322.1700000000005</v>
      </c>
      <c r="G614" s="102"/>
      <c r="H614" s="82"/>
      <c r="I614" s="2"/>
    </row>
    <row r="615" spans="1:9" ht="14.5" x14ac:dyDescent="0.35">
      <c r="A615" s="103"/>
      <c r="B615" s="87" t="s">
        <v>42</v>
      </c>
      <c r="C615" s="88"/>
      <c r="D615" s="100" t="s">
        <v>1081</v>
      </c>
      <c r="E615" s="90">
        <v>5</v>
      </c>
      <c r="F615" s="101">
        <v>12365.580000000002</v>
      </c>
      <c r="G615" s="102"/>
      <c r="H615" s="82"/>
      <c r="I615" s="2"/>
    </row>
    <row r="616" spans="1:9" ht="14.5" x14ac:dyDescent="0.35">
      <c r="A616" s="103"/>
      <c r="B616" s="87" t="s">
        <v>1082</v>
      </c>
      <c r="C616" s="88"/>
      <c r="D616" s="100" t="s">
        <v>1083</v>
      </c>
      <c r="E616" s="90">
        <v>1</v>
      </c>
      <c r="F616" s="101">
        <v>47.06</v>
      </c>
      <c r="G616" s="102"/>
      <c r="H616" s="82"/>
      <c r="I616" s="2"/>
    </row>
    <row r="617" spans="1:9" ht="14.5" x14ac:dyDescent="0.35">
      <c r="A617" s="103"/>
      <c r="B617" s="87" t="s">
        <v>1084</v>
      </c>
      <c r="C617" s="88"/>
      <c r="D617" s="100" t="s">
        <v>1085</v>
      </c>
      <c r="E617" s="90">
        <v>2</v>
      </c>
      <c r="F617" s="101">
        <v>6031.54</v>
      </c>
      <c r="G617" s="102"/>
      <c r="H617" s="82"/>
      <c r="I617" s="2"/>
    </row>
    <row r="618" spans="1:9" ht="14.5" x14ac:dyDescent="0.35">
      <c r="A618" s="103"/>
      <c r="B618" s="87" t="s">
        <v>1086</v>
      </c>
      <c r="C618" s="88"/>
      <c r="D618" s="100" t="s">
        <v>1087</v>
      </c>
      <c r="E618" s="90">
        <v>3</v>
      </c>
      <c r="F618" s="101">
        <v>18294.12</v>
      </c>
      <c r="G618" s="102"/>
      <c r="H618" s="82"/>
      <c r="I618" s="2"/>
    </row>
    <row r="619" spans="1:9" ht="14.5" x14ac:dyDescent="0.35">
      <c r="A619" s="103"/>
      <c r="B619" s="87" t="s">
        <v>54</v>
      </c>
      <c r="C619" s="88"/>
      <c r="D619" s="100" t="s">
        <v>1088</v>
      </c>
      <c r="E619" s="90">
        <v>2</v>
      </c>
      <c r="F619" s="101">
        <v>2662.28</v>
      </c>
      <c r="G619" s="102"/>
      <c r="H619" s="82"/>
      <c r="I619" s="2"/>
    </row>
    <row r="620" spans="1:9" ht="14.5" x14ac:dyDescent="0.35">
      <c r="A620" s="104"/>
      <c r="B620" s="87" t="s">
        <v>1089</v>
      </c>
      <c r="C620" s="88"/>
      <c r="D620" s="100" t="s">
        <v>1090</v>
      </c>
      <c r="E620" s="90">
        <v>1</v>
      </c>
      <c r="F620" s="101">
        <v>5374.68</v>
      </c>
      <c r="G620" s="102"/>
      <c r="H620" s="82"/>
      <c r="I620" s="2"/>
    </row>
    <row r="621" spans="1:9" ht="14.5" x14ac:dyDescent="0.35">
      <c r="A621" s="73" t="s">
        <v>1042</v>
      </c>
      <c r="B621" s="74"/>
      <c r="C621" s="74"/>
      <c r="D621" s="74"/>
      <c r="E621" s="105">
        <f>SUM(E622:E638)</f>
        <v>84</v>
      </c>
      <c r="F621" s="84">
        <f>SUM(F622:G638)</f>
        <v>103995.61000000002</v>
      </c>
      <c r="G621" s="85"/>
      <c r="H621" s="82"/>
      <c r="I621" s="2"/>
    </row>
    <row r="622" spans="1:9" ht="14.5" x14ac:dyDescent="0.35">
      <c r="A622" s="99">
        <v>4</v>
      </c>
      <c r="B622" s="87" t="s">
        <v>1091</v>
      </c>
      <c r="C622" s="88"/>
      <c r="D622" s="106" t="s">
        <v>1092</v>
      </c>
      <c r="E622" s="90">
        <v>1</v>
      </c>
      <c r="F622" s="101">
        <v>83.22</v>
      </c>
      <c r="G622" s="102"/>
      <c r="H622" s="82"/>
      <c r="I622" s="2"/>
    </row>
    <row r="623" spans="1:9" ht="14.5" x14ac:dyDescent="0.35">
      <c r="A623" s="103"/>
      <c r="B623" s="87" t="s">
        <v>1093</v>
      </c>
      <c r="C623" s="88"/>
      <c r="D623" s="106" t="s">
        <v>1094</v>
      </c>
      <c r="E623" s="90">
        <v>8</v>
      </c>
      <c r="F623" s="101">
        <v>887.85000000000014</v>
      </c>
      <c r="G623" s="102"/>
      <c r="H623" s="82"/>
      <c r="I623" s="2"/>
    </row>
    <row r="624" spans="1:9" ht="14.5" x14ac:dyDescent="0.35">
      <c r="A624" s="103"/>
      <c r="B624" s="87" t="s">
        <v>1095</v>
      </c>
      <c r="C624" s="88"/>
      <c r="D624" s="89" t="s">
        <v>1096</v>
      </c>
      <c r="E624" s="90">
        <v>2</v>
      </c>
      <c r="F624" s="101">
        <v>10752.869999999999</v>
      </c>
      <c r="G624" s="102"/>
      <c r="H624" s="82"/>
      <c r="I624" s="2"/>
    </row>
    <row r="625" spans="1:9" ht="14.5" x14ac:dyDescent="0.35">
      <c r="A625" s="103"/>
      <c r="B625" s="87" t="s">
        <v>1097</v>
      </c>
      <c r="C625" s="88"/>
      <c r="D625" s="89" t="s">
        <v>1098</v>
      </c>
      <c r="E625" s="90">
        <v>2</v>
      </c>
      <c r="F625" s="101">
        <v>5926.4800000000005</v>
      </c>
      <c r="G625" s="102"/>
      <c r="H625" s="82"/>
      <c r="I625" s="2"/>
    </row>
    <row r="626" spans="1:9" ht="14.5" x14ac:dyDescent="0.35">
      <c r="A626" s="103"/>
      <c r="B626" s="87" t="s">
        <v>94</v>
      </c>
      <c r="C626" s="88"/>
      <c r="D626" s="89" t="s">
        <v>1099</v>
      </c>
      <c r="E626" s="90">
        <v>8</v>
      </c>
      <c r="F626" s="101">
        <v>55216.19</v>
      </c>
      <c r="G626" s="102"/>
      <c r="H626" s="82"/>
      <c r="I626" s="2"/>
    </row>
    <row r="627" spans="1:9" ht="14.5" x14ac:dyDescent="0.35">
      <c r="A627" s="103"/>
      <c r="B627" s="87" t="s">
        <v>1100</v>
      </c>
      <c r="C627" s="88"/>
      <c r="D627" s="89" t="s">
        <v>1101</v>
      </c>
      <c r="E627" s="90">
        <v>21</v>
      </c>
      <c r="F627" s="101">
        <v>2506.3199999999997</v>
      </c>
      <c r="G627" s="102"/>
      <c r="H627" s="82"/>
      <c r="I627" s="2"/>
    </row>
    <row r="628" spans="1:9" ht="14.5" x14ac:dyDescent="0.35">
      <c r="A628" s="103"/>
      <c r="B628" s="87" t="s">
        <v>97</v>
      </c>
      <c r="C628" s="88"/>
      <c r="D628" s="106" t="s">
        <v>1102</v>
      </c>
      <c r="E628" s="90">
        <v>4</v>
      </c>
      <c r="F628" s="101">
        <v>1501.76</v>
      </c>
      <c r="G628" s="102"/>
      <c r="H628" s="82"/>
      <c r="I628" s="2"/>
    </row>
    <row r="629" spans="1:9" ht="14.5" x14ac:dyDescent="0.35">
      <c r="A629" s="103"/>
      <c r="B629" s="87" t="s">
        <v>1103</v>
      </c>
      <c r="C629" s="88"/>
      <c r="D629" s="106" t="s">
        <v>1104</v>
      </c>
      <c r="E629" s="90">
        <v>4</v>
      </c>
      <c r="F629" s="101">
        <v>710.7</v>
      </c>
      <c r="G629" s="102"/>
      <c r="H629" s="82"/>
      <c r="I629" s="2"/>
    </row>
    <row r="630" spans="1:9" ht="14.5" x14ac:dyDescent="0.35">
      <c r="A630" s="103"/>
      <c r="B630" s="87" t="s">
        <v>1105</v>
      </c>
      <c r="C630" s="88"/>
      <c r="D630" s="89" t="s">
        <v>1106</v>
      </c>
      <c r="E630" s="90">
        <v>1</v>
      </c>
      <c r="F630" s="101">
        <v>96.91</v>
      </c>
      <c r="G630" s="102"/>
      <c r="H630" s="82"/>
      <c r="I630" s="2"/>
    </row>
    <row r="631" spans="1:9" ht="14.5" x14ac:dyDescent="0.35">
      <c r="A631" s="103"/>
      <c r="B631" s="87" t="s">
        <v>124</v>
      </c>
      <c r="C631" s="88"/>
      <c r="D631" s="106" t="s">
        <v>1107</v>
      </c>
      <c r="E631" s="90">
        <v>1</v>
      </c>
      <c r="F631" s="101">
        <v>81.72</v>
      </c>
      <c r="G631" s="102"/>
      <c r="H631" s="82"/>
      <c r="I631" s="2"/>
    </row>
    <row r="632" spans="1:9" ht="14.5" x14ac:dyDescent="0.35">
      <c r="A632" s="103"/>
      <c r="B632" s="87" t="s">
        <v>127</v>
      </c>
      <c r="C632" s="88"/>
      <c r="D632" s="106" t="s">
        <v>1108</v>
      </c>
      <c r="E632" s="90">
        <v>1</v>
      </c>
      <c r="F632" s="101">
        <v>183.46</v>
      </c>
      <c r="G632" s="102"/>
      <c r="H632" s="82"/>
      <c r="I632" s="2"/>
    </row>
    <row r="633" spans="1:9" ht="14.5" x14ac:dyDescent="0.35">
      <c r="A633" s="103"/>
      <c r="B633" s="87" t="s">
        <v>1109</v>
      </c>
      <c r="C633" s="88"/>
      <c r="D633" s="106" t="s">
        <v>1110</v>
      </c>
      <c r="E633" s="90">
        <v>24</v>
      </c>
      <c r="F633" s="101">
        <v>21487.389999999996</v>
      </c>
      <c r="G633" s="102"/>
      <c r="H633" s="82"/>
      <c r="I633" s="2"/>
    </row>
    <row r="634" spans="1:9" ht="14.5" x14ac:dyDescent="0.35">
      <c r="A634" s="103"/>
      <c r="B634" s="87" t="s">
        <v>1111</v>
      </c>
      <c r="C634" s="88"/>
      <c r="D634" s="96" t="s">
        <v>1112</v>
      </c>
      <c r="E634" s="90">
        <v>1</v>
      </c>
      <c r="F634" s="101">
        <v>45.6</v>
      </c>
      <c r="G634" s="102"/>
      <c r="H634" s="82"/>
      <c r="I634" s="2"/>
    </row>
    <row r="635" spans="1:9" ht="14.5" x14ac:dyDescent="0.35">
      <c r="A635" s="103"/>
      <c r="B635" s="87" t="s">
        <v>1113</v>
      </c>
      <c r="C635" s="88"/>
      <c r="D635" s="106" t="s">
        <v>1114</v>
      </c>
      <c r="E635" s="90">
        <v>3</v>
      </c>
      <c r="F635" s="101">
        <v>2103.89</v>
      </c>
      <c r="G635" s="102"/>
      <c r="H635" s="82"/>
      <c r="I635" s="2"/>
    </row>
    <row r="636" spans="1:9" ht="14.5" x14ac:dyDescent="0.35">
      <c r="A636" s="103"/>
      <c r="B636" s="87" t="s">
        <v>1115</v>
      </c>
      <c r="C636" s="88"/>
      <c r="D636" s="96" t="s">
        <v>1116</v>
      </c>
      <c r="E636" s="90">
        <v>1</v>
      </c>
      <c r="F636" s="101">
        <v>191.16</v>
      </c>
      <c r="G636" s="102"/>
      <c r="H636" s="82"/>
      <c r="I636" s="2"/>
    </row>
    <row r="637" spans="1:9" ht="14.5" x14ac:dyDescent="0.35">
      <c r="A637" s="103"/>
      <c r="B637" s="87" t="s">
        <v>1117</v>
      </c>
      <c r="C637" s="88"/>
      <c r="D637" s="96" t="s">
        <v>1118</v>
      </c>
      <c r="E637" s="90">
        <v>1</v>
      </c>
      <c r="F637" s="101">
        <v>170.01999999999998</v>
      </c>
      <c r="G637" s="102"/>
      <c r="H637" s="82"/>
      <c r="I637" s="2"/>
    </row>
    <row r="638" spans="1:9" ht="14.5" x14ac:dyDescent="0.35">
      <c r="A638" s="104"/>
      <c r="B638" s="87" t="s">
        <v>1119</v>
      </c>
      <c r="C638" s="88"/>
      <c r="D638" s="96" t="s">
        <v>1120</v>
      </c>
      <c r="E638" s="90">
        <v>1</v>
      </c>
      <c r="F638" s="101">
        <v>2050.0700000000002</v>
      </c>
      <c r="G638" s="102"/>
      <c r="H638" s="82"/>
      <c r="I638" s="2"/>
    </row>
    <row r="639" spans="1:9" ht="14.5" x14ac:dyDescent="0.35">
      <c r="A639" s="73" t="s">
        <v>1121</v>
      </c>
      <c r="B639" s="74"/>
      <c r="C639" s="74"/>
      <c r="D639" s="74"/>
      <c r="E639" s="105">
        <f>SUM(E640:E657)</f>
        <v>42</v>
      </c>
      <c r="F639" s="98">
        <f>SUM(F640:G657)</f>
        <v>82892.44</v>
      </c>
      <c r="G639" s="98"/>
      <c r="H639" s="82"/>
      <c r="I639" s="2"/>
    </row>
    <row r="640" spans="1:9" ht="14.5" x14ac:dyDescent="0.35">
      <c r="A640" s="99">
        <v>5</v>
      </c>
      <c r="B640" s="107" t="s">
        <v>187</v>
      </c>
      <c r="C640" s="107"/>
      <c r="D640" s="106" t="s">
        <v>1122</v>
      </c>
      <c r="E640" s="108">
        <v>2</v>
      </c>
      <c r="F640" s="101">
        <v>184.05</v>
      </c>
      <c r="G640" s="102"/>
      <c r="H640" s="82"/>
      <c r="I640" s="2"/>
    </row>
    <row r="641" spans="1:9" ht="14.5" x14ac:dyDescent="0.35">
      <c r="A641" s="103"/>
      <c r="B641" s="107" t="s">
        <v>193</v>
      </c>
      <c r="C641" s="107"/>
      <c r="D641" s="106" t="s">
        <v>1123</v>
      </c>
      <c r="E641" s="108">
        <v>1</v>
      </c>
      <c r="F641" s="101">
        <v>790.47</v>
      </c>
      <c r="G641" s="102"/>
      <c r="H641" s="82"/>
      <c r="I641" s="2"/>
    </row>
    <row r="642" spans="1:9" ht="14.5" x14ac:dyDescent="0.35">
      <c r="A642" s="103"/>
      <c r="B642" s="107" t="s">
        <v>280</v>
      </c>
      <c r="C642" s="107"/>
      <c r="D642" s="106" t="s">
        <v>1124</v>
      </c>
      <c r="E642" s="108">
        <v>3</v>
      </c>
      <c r="F642" s="101">
        <v>936.13999999999987</v>
      </c>
      <c r="G642" s="102"/>
      <c r="H642" s="82"/>
      <c r="I642" s="2"/>
    </row>
    <row r="643" spans="1:9" ht="14.5" x14ac:dyDescent="0.35">
      <c r="A643" s="103"/>
      <c r="B643" s="107" t="s">
        <v>305</v>
      </c>
      <c r="C643" s="107"/>
      <c r="D643" s="106" t="s">
        <v>306</v>
      </c>
      <c r="E643" s="108">
        <v>1</v>
      </c>
      <c r="F643" s="101">
        <v>6708.1500000000005</v>
      </c>
      <c r="G643" s="102"/>
      <c r="H643" s="82"/>
      <c r="I643" s="2"/>
    </row>
    <row r="644" spans="1:9" ht="14.5" x14ac:dyDescent="0.35">
      <c r="A644" s="103"/>
      <c r="B644" s="107" t="s">
        <v>353</v>
      </c>
      <c r="C644" s="107"/>
      <c r="D644" s="106" t="s">
        <v>1125</v>
      </c>
      <c r="E644" s="108">
        <v>7</v>
      </c>
      <c r="F644" s="101">
        <v>5989.829999999999</v>
      </c>
      <c r="G644" s="102"/>
      <c r="H644" s="82"/>
      <c r="I644" s="2"/>
    </row>
    <row r="645" spans="1:9" ht="14.5" x14ac:dyDescent="0.35">
      <c r="A645" s="103"/>
      <c r="B645" s="107" t="s">
        <v>1126</v>
      </c>
      <c r="C645" s="107"/>
      <c r="D645" s="106" t="s">
        <v>1127</v>
      </c>
      <c r="E645" s="108">
        <v>1</v>
      </c>
      <c r="F645" s="101">
        <v>61.86</v>
      </c>
      <c r="G645" s="102"/>
      <c r="H645" s="82"/>
      <c r="I645" s="2"/>
    </row>
    <row r="646" spans="1:9" ht="14.5" x14ac:dyDescent="0.35">
      <c r="A646" s="103"/>
      <c r="B646" s="107" t="s">
        <v>362</v>
      </c>
      <c r="C646" s="107"/>
      <c r="D646" s="94" t="s">
        <v>363</v>
      </c>
      <c r="E646" s="108">
        <v>3</v>
      </c>
      <c r="F646" s="101">
        <v>30728.329999999998</v>
      </c>
      <c r="G646" s="102"/>
      <c r="H646" s="82"/>
      <c r="I646" s="2"/>
    </row>
    <row r="647" spans="1:9" ht="14.5" x14ac:dyDescent="0.35">
      <c r="A647" s="103"/>
      <c r="B647" s="107" t="s">
        <v>365</v>
      </c>
      <c r="C647" s="107"/>
      <c r="D647" s="94" t="s">
        <v>1128</v>
      </c>
      <c r="E647" s="108">
        <v>1</v>
      </c>
      <c r="F647" s="101">
        <v>1571</v>
      </c>
      <c r="G647" s="102"/>
      <c r="H647" s="82"/>
      <c r="I647" s="2"/>
    </row>
    <row r="648" spans="1:9" ht="14.5" x14ac:dyDescent="0.35">
      <c r="A648" s="103"/>
      <c r="B648" s="107" t="s">
        <v>368</v>
      </c>
      <c r="C648" s="107"/>
      <c r="D648" s="94" t="s">
        <v>1129</v>
      </c>
      <c r="E648" s="108">
        <v>1</v>
      </c>
      <c r="F648" s="101">
        <v>349.97999999999996</v>
      </c>
      <c r="G648" s="102"/>
      <c r="H648" s="82"/>
      <c r="I648" s="2"/>
    </row>
    <row r="649" spans="1:9" ht="14.5" x14ac:dyDescent="0.35">
      <c r="A649" s="103"/>
      <c r="B649" s="107" t="s">
        <v>1130</v>
      </c>
      <c r="C649" s="107"/>
      <c r="D649" s="106" t="s">
        <v>1131</v>
      </c>
      <c r="E649" s="108">
        <v>1</v>
      </c>
      <c r="F649" s="101">
        <v>176.73</v>
      </c>
      <c r="G649" s="102"/>
      <c r="H649" s="82"/>
      <c r="I649" s="2"/>
    </row>
    <row r="650" spans="1:9" ht="14.5" x14ac:dyDescent="0.35">
      <c r="A650" s="103"/>
      <c r="B650" s="107" t="s">
        <v>416</v>
      </c>
      <c r="C650" s="107"/>
      <c r="D650" s="94" t="s">
        <v>1132</v>
      </c>
      <c r="E650" s="108">
        <v>6</v>
      </c>
      <c r="F650" s="101">
        <v>9750.67</v>
      </c>
      <c r="G650" s="102"/>
      <c r="H650" s="82"/>
      <c r="I650" s="2"/>
    </row>
    <row r="651" spans="1:9" ht="14.5" x14ac:dyDescent="0.35">
      <c r="A651" s="103"/>
      <c r="B651" s="107" t="s">
        <v>1133</v>
      </c>
      <c r="C651" s="107"/>
      <c r="D651" s="106" t="s">
        <v>1134</v>
      </c>
      <c r="E651" s="108">
        <v>1</v>
      </c>
      <c r="F651" s="101">
        <v>1229.77</v>
      </c>
      <c r="G651" s="102"/>
      <c r="H651" s="82"/>
      <c r="I651" s="2"/>
    </row>
    <row r="652" spans="1:9" ht="14.5" x14ac:dyDescent="0.35">
      <c r="A652" s="103"/>
      <c r="B652" s="107" t="s">
        <v>1135</v>
      </c>
      <c r="C652" s="107"/>
      <c r="D652" s="106" t="s">
        <v>1136</v>
      </c>
      <c r="E652" s="108">
        <v>3</v>
      </c>
      <c r="F652" s="101">
        <v>1080.8</v>
      </c>
      <c r="G652" s="102"/>
      <c r="H652" s="82"/>
      <c r="I652" s="2"/>
    </row>
    <row r="653" spans="1:9" ht="14.5" x14ac:dyDescent="0.35">
      <c r="A653" s="103"/>
      <c r="B653" s="107" t="s">
        <v>1137</v>
      </c>
      <c r="C653" s="107"/>
      <c r="D653" s="106" t="s">
        <v>1138</v>
      </c>
      <c r="E653" s="108">
        <v>2</v>
      </c>
      <c r="F653" s="101">
        <v>1350.96</v>
      </c>
      <c r="G653" s="102"/>
      <c r="H653" s="82"/>
      <c r="I653" s="2"/>
    </row>
    <row r="654" spans="1:9" ht="14.5" x14ac:dyDescent="0.35">
      <c r="A654" s="103"/>
      <c r="B654" s="107" t="s">
        <v>1139</v>
      </c>
      <c r="C654" s="107"/>
      <c r="D654" s="106" t="s">
        <v>1140</v>
      </c>
      <c r="E654" s="108">
        <v>1</v>
      </c>
      <c r="F654" s="101">
        <v>807.03</v>
      </c>
      <c r="G654" s="102"/>
      <c r="H654" s="82"/>
      <c r="I654" s="2"/>
    </row>
    <row r="655" spans="1:9" ht="14.5" x14ac:dyDescent="0.35">
      <c r="A655" s="103"/>
      <c r="B655" s="107" t="s">
        <v>462</v>
      </c>
      <c r="C655" s="107"/>
      <c r="D655" s="106" t="s">
        <v>1141</v>
      </c>
      <c r="E655" s="108">
        <v>1</v>
      </c>
      <c r="F655" s="101">
        <v>12805.34</v>
      </c>
      <c r="G655" s="102"/>
      <c r="H655" s="82"/>
      <c r="I655" s="2"/>
    </row>
    <row r="656" spans="1:9" ht="14.5" x14ac:dyDescent="0.35">
      <c r="A656" s="103"/>
      <c r="B656" s="107" t="s">
        <v>1142</v>
      </c>
      <c r="C656" s="107"/>
      <c r="D656" s="106" t="s">
        <v>1143</v>
      </c>
      <c r="E656" s="108">
        <v>2</v>
      </c>
      <c r="F656" s="101">
        <v>2117.4899999999998</v>
      </c>
      <c r="G656" s="102"/>
      <c r="H656" s="82"/>
      <c r="I656" s="2"/>
    </row>
    <row r="657" spans="1:9" ht="14.5" x14ac:dyDescent="0.35">
      <c r="A657" s="104"/>
      <c r="B657" s="107" t="s">
        <v>1144</v>
      </c>
      <c r="C657" s="107"/>
      <c r="D657" s="106" t="s">
        <v>1145</v>
      </c>
      <c r="E657" s="108">
        <v>5</v>
      </c>
      <c r="F657" s="101">
        <v>6253.84</v>
      </c>
      <c r="G657" s="102"/>
      <c r="H657" s="82"/>
      <c r="I657" s="2"/>
    </row>
    <row r="658" spans="1:9" ht="14.5" x14ac:dyDescent="0.35">
      <c r="A658" s="109" t="s">
        <v>1146</v>
      </c>
      <c r="B658" s="110"/>
      <c r="C658" s="110"/>
      <c r="D658" s="110"/>
      <c r="E658" s="105">
        <f>SUM(E659:E661)</f>
        <v>12</v>
      </c>
      <c r="F658" s="98">
        <f>SUM(F659:G661)</f>
        <v>33332.720000000001</v>
      </c>
      <c r="G658" s="98"/>
      <c r="H658" s="82"/>
      <c r="I658" s="2"/>
    </row>
    <row r="659" spans="1:9" ht="14.5" x14ac:dyDescent="0.35">
      <c r="A659" s="111">
        <v>6</v>
      </c>
      <c r="B659" s="87" t="s">
        <v>498</v>
      </c>
      <c r="C659" s="88"/>
      <c r="D659" s="106" t="s">
        <v>1147</v>
      </c>
      <c r="E659" s="108">
        <v>2</v>
      </c>
      <c r="F659" s="112">
        <v>5662.8799999999992</v>
      </c>
      <c r="G659" s="112"/>
      <c r="H659" s="82"/>
      <c r="I659" s="2"/>
    </row>
    <row r="660" spans="1:9" ht="14.5" x14ac:dyDescent="0.35">
      <c r="A660" s="113"/>
      <c r="B660" s="87" t="s">
        <v>1148</v>
      </c>
      <c r="C660" s="88"/>
      <c r="D660" s="106" t="s">
        <v>1149</v>
      </c>
      <c r="E660" s="108">
        <v>1</v>
      </c>
      <c r="F660" s="112">
        <v>6528.3099999999995</v>
      </c>
      <c r="G660" s="112"/>
      <c r="H660" s="82"/>
      <c r="I660" s="2"/>
    </row>
    <row r="661" spans="1:9" ht="14.5" x14ac:dyDescent="0.35">
      <c r="A661" s="114"/>
      <c r="B661" s="115" t="s">
        <v>1150</v>
      </c>
      <c r="C661" s="116"/>
      <c r="D661" s="106" t="s">
        <v>1151</v>
      </c>
      <c r="E661" s="108">
        <v>9</v>
      </c>
      <c r="F661" s="112">
        <v>21141.53</v>
      </c>
      <c r="G661" s="112"/>
      <c r="H661" s="82"/>
      <c r="I661" s="2"/>
    </row>
    <row r="662" spans="1:9" ht="14.5" x14ac:dyDescent="0.35">
      <c r="A662" s="117" t="s">
        <v>1152</v>
      </c>
      <c r="B662" s="117"/>
      <c r="C662" s="117"/>
      <c r="D662" s="117"/>
      <c r="E662" s="97">
        <f>SUM(E663:E664)</f>
        <v>170</v>
      </c>
      <c r="F662" s="98">
        <f>SUM(F663:G664)</f>
        <v>968987.55999999947</v>
      </c>
      <c r="G662" s="98"/>
      <c r="H662" s="82"/>
      <c r="I662" s="2"/>
    </row>
    <row r="663" spans="1:9" ht="14.5" x14ac:dyDescent="0.35">
      <c r="A663" s="111">
        <v>7</v>
      </c>
      <c r="B663" s="87" t="s">
        <v>1153</v>
      </c>
      <c r="C663" s="88"/>
      <c r="D663" s="89" t="s">
        <v>1154</v>
      </c>
      <c r="E663" s="118">
        <v>169</v>
      </c>
      <c r="F663" s="119">
        <v>968925.63999999943</v>
      </c>
      <c r="G663" s="119"/>
      <c r="H663" s="82"/>
      <c r="I663" s="2"/>
    </row>
    <row r="664" spans="1:9" ht="14.5" x14ac:dyDescent="0.35">
      <c r="A664" s="114"/>
      <c r="B664" s="115" t="s">
        <v>551</v>
      </c>
      <c r="C664" s="116"/>
      <c r="D664" s="89" t="s">
        <v>1155</v>
      </c>
      <c r="E664" s="118">
        <v>1</v>
      </c>
      <c r="F664" s="119">
        <v>61.92</v>
      </c>
      <c r="G664" s="119"/>
      <c r="H664" s="82"/>
      <c r="I664" s="2"/>
    </row>
    <row r="665" spans="1:9" ht="14.5" x14ac:dyDescent="0.35">
      <c r="A665" s="73" t="s">
        <v>557</v>
      </c>
      <c r="B665" s="74"/>
      <c r="C665" s="74"/>
      <c r="D665" s="74"/>
      <c r="E665" s="97">
        <f>SUM(E666:E682)</f>
        <v>125</v>
      </c>
      <c r="F665" s="98">
        <f>SUM(F666:G682)</f>
        <v>106137.25000000001</v>
      </c>
      <c r="G665" s="98"/>
      <c r="H665" s="82"/>
      <c r="I665" s="2"/>
    </row>
    <row r="666" spans="1:9" ht="14.5" x14ac:dyDescent="0.35">
      <c r="A666" s="111">
        <v>8</v>
      </c>
      <c r="B666" s="87" t="s">
        <v>566</v>
      </c>
      <c r="C666" s="88"/>
      <c r="D666" s="89" t="s">
        <v>1156</v>
      </c>
      <c r="E666" s="108">
        <v>4</v>
      </c>
      <c r="F666" s="119">
        <v>3390.27</v>
      </c>
      <c r="G666" s="119"/>
      <c r="H666" s="82"/>
      <c r="I666" s="2"/>
    </row>
    <row r="667" spans="1:9" ht="14.5" x14ac:dyDescent="0.35">
      <c r="A667" s="113"/>
      <c r="B667" s="87" t="s">
        <v>572</v>
      </c>
      <c r="C667" s="88"/>
      <c r="D667" s="89" t="s">
        <v>1157</v>
      </c>
      <c r="E667" s="108">
        <v>3</v>
      </c>
      <c r="F667" s="119">
        <v>1397.1599999999999</v>
      </c>
      <c r="G667" s="119"/>
      <c r="H667" s="82"/>
      <c r="I667" s="2"/>
    </row>
    <row r="668" spans="1:9" ht="14.5" x14ac:dyDescent="0.35">
      <c r="A668" s="113"/>
      <c r="B668" s="87" t="s">
        <v>1158</v>
      </c>
      <c r="C668" s="88"/>
      <c r="D668" s="89" t="s">
        <v>1159</v>
      </c>
      <c r="E668" s="108">
        <v>1</v>
      </c>
      <c r="F668" s="119">
        <v>1912.8600000000001</v>
      </c>
      <c r="G668" s="119"/>
      <c r="H668" s="82"/>
      <c r="I668" s="2"/>
    </row>
    <row r="669" spans="1:9" ht="14.5" x14ac:dyDescent="0.35">
      <c r="A669" s="113"/>
      <c r="B669" s="87" t="s">
        <v>1160</v>
      </c>
      <c r="C669" s="88"/>
      <c r="D669" s="89" t="s">
        <v>1161</v>
      </c>
      <c r="E669" s="108">
        <v>2</v>
      </c>
      <c r="F669" s="119">
        <v>1430.2799999999997</v>
      </c>
      <c r="G669" s="119"/>
      <c r="H669" s="82"/>
      <c r="I669" s="2"/>
    </row>
    <row r="670" spans="1:9" ht="14.5" x14ac:dyDescent="0.35">
      <c r="A670" s="113"/>
      <c r="B670" s="87" t="s">
        <v>587</v>
      </c>
      <c r="C670" s="88"/>
      <c r="D670" s="89" t="s">
        <v>1162</v>
      </c>
      <c r="E670" s="108">
        <v>31</v>
      </c>
      <c r="F670" s="119">
        <v>9028.369999999999</v>
      </c>
      <c r="G670" s="119"/>
      <c r="H670" s="82"/>
      <c r="I670" s="2"/>
    </row>
    <row r="671" spans="1:9" ht="14.5" x14ac:dyDescent="0.35">
      <c r="A671" s="113"/>
      <c r="B671" s="87" t="s">
        <v>1163</v>
      </c>
      <c r="C671" s="88"/>
      <c r="D671" s="89" t="s">
        <v>1164</v>
      </c>
      <c r="E671" s="108">
        <v>2</v>
      </c>
      <c r="F671" s="119">
        <v>36834.789999999994</v>
      </c>
      <c r="G671" s="119"/>
      <c r="H671" s="82"/>
      <c r="I671" s="2"/>
    </row>
    <row r="672" spans="1:9" ht="14.5" x14ac:dyDescent="0.35">
      <c r="A672" s="113"/>
      <c r="B672" s="87" t="s">
        <v>1165</v>
      </c>
      <c r="C672" s="88"/>
      <c r="D672" s="89" t="s">
        <v>1166</v>
      </c>
      <c r="E672" s="108">
        <v>4</v>
      </c>
      <c r="F672" s="119">
        <v>424.65999999999997</v>
      </c>
      <c r="G672" s="119"/>
      <c r="H672" s="82"/>
      <c r="I672" s="2"/>
    </row>
    <row r="673" spans="1:9" ht="14.5" x14ac:dyDescent="0.35">
      <c r="A673" s="113"/>
      <c r="B673" s="87" t="s">
        <v>1167</v>
      </c>
      <c r="C673" s="88"/>
      <c r="D673" s="89" t="s">
        <v>1168</v>
      </c>
      <c r="E673" s="108">
        <v>14</v>
      </c>
      <c r="F673" s="119">
        <v>2325.92</v>
      </c>
      <c r="G673" s="119"/>
      <c r="H673" s="82"/>
      <c r="I673" s="2"/>
    </row>
    <row r="674" spans="1:9" ht="14.5" x14ac:dyDescent="0.35">
      <c r="A674" s="113"/>
      <c r="B674" s="87" t="s">
        <v>1169</v>
      </c>
      <c r="C674" s="88"/>
      <c r="D674" s="89" t="s">
        <v>1170</v>
      </c>
      <c r="E674" s="108">
        <v>8</v>
      </c>
      <c r="F674" s="119">
        <v>561.79</v>
      </c>
      <c r="G674" s="119"/>
      <c r="H674" s="82"/>
      <c r="I674" s="2"/>
    </row>
    <row r="675" spans="1:9" ht="14.5" x14ac:dyDescent="0.35">
      <c r="A675" s="113"/>
      <c r="B675" s="87" t="s">
        <v>1171</v>
      </c>
      <c r="C675" s="88"/>
      <c r="D675" s="106" t="s">
        <v>1172</v>
      </c>
      <c r="E675" s="108">
        <v>3</v>
      </c>
      <c r="F675" s="119">
        <v>14406.07</v>
      </c>
      <c r="G675" s="119"/>
      <c r="H675" s="82"/>
      <c r="I675" s="2"/>
    </row>
    <row r="676" spans="1:9" ht="14.5" x14ac:dyDescent="0.35">
      <c r="A676" s="113"/>
      <c r="B676" s="87" t="s">
        <v>1173</v>
      </c>
      <c r="C676" s="88"/>
      <c r="D676" s="106" t="s">
        <v>1174</v>
      </c>
      <c r="E676" s="108">
        <v>2</v>
      </c>
      <c r="F676" s="119">
        <v>143.06</v>
      </c>
      <c r="G676" s="119"/>
      <c r="H676" s="82"/>
      <c r="I676" s="2"/>
    </row>
    <row r="677" spans="1:9" ht="14.5" x14ac:dyDescent="0.35">
      <c r="A677" s="113"/>
      <c r="B677" s="87" t="s">
        <v>1175</v>
      </c>
      <c r="C677" s="88"/>
      <c r="D677" s="106" t="s">
        <v>1176</v>
      </c>
      <c r="E677" s="108">
        <v>4</v>
      </c>
      <c r="F677" s="119">
        <v>1475.29</v>
      </c>
      <c r="G677" s="119"/>
      <c r="H677" s="82"/>
      <c r="I677" s="2"/>
    </row>
    <row r="678" spans="1:9" ht="14.5" x14ac:dyDescent="0.35">
      <c r="A678" s="113"/>
      <c r="B678" s="87" t="s">
        <v>1177</v>
      </c>
      <c r="C678" s="88"/>
      <c r="D678" s="120" t="s">
        <v>1178</v>
      </c>
      <c r="E678" s="108">
        <v>1</v>
      </c>
      <c r="F678" s="119">
        <v>2524.5500000000002</v>
      </c>
      <c r="G678" s="119"/>
      <c r="H678" s="82"/>
      <c r="I678" s="2"/>
    </row>
    <row r="679" spans="1:9" ht="14.5" x14ac:dyDescent="0.35">
      <c r="A679" s="113"/>
      <c r="B679" s="87" t="s">
        <v>611</v>
      </c>
      <c r="C679" s="88"/>
      <c r="D679" s="89" t="s">
        <v>1179</v>
      </c>
      <c r="E679" s="108">
        <v>40</v>
      </c>
      <c r="F679" s="119">
        <v>20586.970000000008</v>
      </c>
      <c r="G679" s="119"/>
      <c r="H679" s="82"/>
      <c r="I679" s="2"/>
    </row>
    <row r="680" spans="1:9" ht="14.5" x14ac:dyDescent="0.35">
      <c r="A680" s="113"/>
      <c r="B680" s="87" t="s">
        <v>1180</v>
      </c>
      <c r="C680" s="88"/>
      <c r="D680" s="106" t="s">
        <v>1181</v>
      </c>
      <c r="E680" s="108">
        <v>2</v>
      </c>
      <c r="F680" s="119">
        <v>8848.2900000000009</v>
      </c>
      <c r="G680" s="119"/>
      <c r="H680" s="82"/>
      <c r="I680" s="2"/>
    </row>
    <row r="681" spans="1:9" ht="14.5" x14ac:dyDescent="0.35">
      <c r="A681" s="113"/>
      <c r="B681" s="87" t="s">
        <v>1182</v>
      </c>
      <c r="C681" s="88"/>
      <c r="D681" s="106" t="s">
        <v>1183</v>
      </c>
      <c r="E681" s="108">
        <v>3</v>
      </c>
      <c r="F681" s="119">
        <v>261.68</v>
      </c>
      <c r="G681" s="119"/>
      <c r="H681" s="82"/>
      <c r="I681" s="2"/>
    </row>
    <row r="682" spans="1:9" ht="14.5" x14ac:dyDescent="0.35">
      <c r="A682" s="114"/>
      <c r="B682" s="87" t="s">
        <v>1184</v>
      </c>
      <c r="C682" s="88"/>
      <c r="D682" s="89" t="s">
        <v>1185</v>
      </c>
      <c r="E682" s="108">
        <v>1</v>
      </c>
      <c r="F682" s="119">
        <v>585.24</v>
      </c>
      <c r="G682" s="119"/>
      <c r="H682" s="82"/>
      <c r="I682" s="2"/>
    </row>
    <row r="683" spans="1:9" ht="14.5" x14ac:dyDescent="0.35">
      <c r="A683" s="109" t="s">
        <v>620</v>
      </c>
      <c r="B683" s="110"/>
      <c r="C683" s="110"/>
      <c r="D683" s="110"/>
      <c r="E683" s="105">
        <f>SUM(E684:E685)</f>
        <v>3</v>
      </c>
      <c r="F683" s="98">
        <f>SUM(F684:G685)</f>
        <v>800.19</v>
      </c>
      <c r="G683" s="98"/>
      <c r="H683" s="82"/>
      <c r="I683" s="2"/>
    </row>
    <row r="684" spans="1:9" ht="14.5" x14ac:dyDescent="0.35">
      <c r="A684" s="111">
        <v>9</v>
      </c>
      <c r="B684" s="87" t="s">
        <v>1186</v>
      </c>
      <c r="C684" s="88"/>
      <c r="D684" s="106" t="s">
        <v>1187</v>
      </c>
      <c r="E684" s="108">
        <v>1</v>
      </c>
      <c r="F684" s="119">
        <v>378.34</v>
      </c>
      <c r="G684" s="119"/>
      <c r="H684" s="82"/>
      <c r="I684" s="2"/>
    </row>
    <row r="685" spans="1:9" ht="14.5" x14ac:dyDescent="0.35">
      <c r="A685" s="114"/>
      <c r="B685" s="87" t="s">
        <v>1188</v>
      </c>
      <c r="C685" s="88"/>
      <c r="D685" s="106" t="s">
        <v>1189</v>
      </c>
      <c r="E685" s="108">
        <v>2</v>
      </c>
      <c r="F685" s="119">
        <v>421.85</v>
      </c>
      <c r="G685" s="119"/>
      <c r="H685" s="82"/>
      <c r="I685" s="2"/>
    </row>
    <row r="686" spans="1:9" ht="14.5" x14ac:dyDescent="0.35">
      <c r="A686" s="109" t="s">
        <v>669</v>
      </c>
      <c r="B686" s="110"/>
      <c r="C686" s="110"/>
      <c r="D686" s="110"/>
      <c r="E686" s="105">
        <f>SUM(E687:E691)</f>
        <v>57</v>
      </c>
      <c r="F686" s="98">
        <f>SUM(F687:G691)</f>
        <v>80752.119999999981</v>
      </c>
      <c r="G686" s="98"/>
      <c r="H686" s="82"/>
      <c r="I686" s="2"/>
    </row>
    <row r="687" spans="1:9" ht="14.5" x14ac:dyDescent="0.35">
      <c r="A687" s="111">
        <v>10</v>
      </c>
      <c r="B687" s="87" t="s">
        <v>1190</v>
      </c>
      <c r="C687" s="88"/>
      <c r="D687" s="94" t="s">
        <v>1191</v>
      </c>
      <c r="E687" s="108">
        <v>1</v>
      </c>
      <c r="F687" s="119">
        <v>1343.78</v>
      </c>
      <c r="G687" s="119"/>
      <c r="H687" s="82"/>
      <c r="I687" s="2"/>
    </row>
    <row r="688" spans="1:9" ht="14.5" x14ac:dyDescent="0.35">
      <c r="A688" s="113"/>
      <c r="B688" s="87" t="s">
        <v>1192</v>
      </c>
      <c r="C688" s="88"/>
      <c r="D688" s="94" t="s">
        <v>1193</v>
      </c>
      <c r="E688" s="108">
        <v>1</v>
      </c>
      <c r="F688" s="119">
        <v>1900.4199999999998</v>
      </c>
      <c r="G688" s="119"/>
      <c r="H688" s="82"/>
      <c r="I688" s="2"/>
    </row>
    <row r="689" spans="1:9" ht="14.5" x14ac:dyDescent="0.35">
      <c r="A689" s="113"/>
      <c r="B689" s="87" t="s">
        <v>1194</v>
      </c>
      <c r="C689" s="88"/>
      <c r="D689" s="94" t="s">
        <v>1195</v>
      </c>
      <c r="E689" s="108">
        <v>3</v>
      </c>
      <c r="F689" s="119">
        <v>25336.649999999998</v>
      </c>
      <c r="G689" s="119"/>
      <c r="H689" s="82"/>
      <c r="I689" s="2"/>
    </row>
    <row r="690" spans="1:9" ht="14.5" x14ac:dyDescent="0.35">
      <c r="A690" s="113"/>
      <c r="B690" s="87" t="s">
        <v>1196</v>
      </c>
      <c r="C690" s="88"/>
      <c r="D690" s="89" t="s">
        <v>1197</v>
      </c>
      <c r="E690" s="108">
        <v>11</v>
      </c>
      <c r="F690" s="119">
        <v>32350.679999999989</v>
      </c>
      <c r="G690" s="119"/>
      <c r="H690" s="82"/>
      <c r="I690" s="2"/>
    </row>
    <row r="691" spans="1:9" ht="14.5" x14ac:dyDescent="0.35">
      <c r="A691" s="114"/>
      <c r="B691" s="87" t="s">
        <v>1198</v>
      </c>
      <c r="C691" s="88"/>
      <c r="D691" s="121" t="s">
        <v>1199</v>
      </c>
      <c r="E691" s="108">
        <v>41</v>
      </c>
      <c r="F691" s="119">
        <v>19820.589999999997</v>
      </c>
      <c r="G691" s="119"/>
      <c r="H691" s="82"/>
      <c r="I691" s="2"/>
    </row>
    <row r="692" spans="1:9" ht="14.5" x14ac:dyDescent="0.35">
      <c r="A692" s="117" t="s">
        <v>1200</v>
      </c>
      <c r="B692" s="117"/>
      <c r="C692" s="117"/>
      <c r="D692" s="117"/>
      <c r="E692" s="97">
        <f>SUM(E693:E702)</f>
        <v>27</v>
      </c>
      <c r="F692" s="98">
        <f>SUM(F693:G702)</f>
        <v>82321.569999999992</v>
      </c>
      <c r="G692" s="98"/>
      <c r="H692" s="82"/>
      <c r="I692" s="2"/>
    </row>
    <row r="693" spans="1:9" ht="14.5" x14ac:dyDescent="0.35">
      <c r="A693" s="111">
        <v>11</v>
      </c>
      <c r="B693" s="87" t="s">
        <v>1201</v>
      </c>
      <c r="C693" s="88"/>
      <c r="D693" s="106" t="s">
        <v>1202</v>
      </c>
      <c r="E693" s="122">
        <v>2</v>
      </c>
      <c r="F693" s="101">
        <v>3812.13</v>
      </c>
      <c r="G693" s="102"/>
      <c r="H693" s="82"/>
      <c r="I693" s="2"/>
    </row>
    <row r="694" spans="1:9" ht="14.5" x14ac:dyDescent="0.35">
      <c r="A694" s="113"/>
      <c r="B694" s="87" t="s">
        <v>1203</v>
      </c>
      <c r="C694" s="88"/>
      <c r="D694" s="106" t="s">
        <v>1204</v>
      </c>
      <c r="E694" s="122">
        <v>1</v>
      </c>
      <c r="F694" s="101">
        <v>2469.0300000000002</v>
      </c>
      <c r="G694" s="102"/>
      <c r="H694" s="82"/>
      <c r="I694" s="2"/>
    </row>
    <row r="695" spans="1:9" ht="14.5" x14ac:dyDescent="0.35">
      <c r="A695" s="113"/>
      <c r="B695" s="87" t="s">
        <v>1205</v>
      </c>
      <c r="C695" s="88"/>
      <c r="D695" s="106" t="s">
        <v>1206</v>
      </c>
      <c r="E695" s="122">
        <v>1</v>
      </c>
      <c r="F695" s="101">
        <v>5935.7999999999993</v>
      </c>
      <c r="G695" s="102"/>
      <c r="H695" s="82"/>
      <c r="I695" s="2"/>
    </row>
    <row r="696" spans="1:9" ht="14.5" x14ac:dyDescent="0.35">
      <c r="A696" s="113"/>
      <c r="B696" s="87" t="s">
        <v>1207</v>
      </c>
      <c r="C696" s="88"/>
      <c r="D696" s="106" t="s">
        <v>1208</v>
      </c>
      <c r="E696" s="122">
        <v>4</v>
      </c>
      <c r="F696" s="101">
        <v>12278.34</v>
      </c>
      <c r="G696" s="102"/>
      <c r="H696" s="82"/>
      <c r="I696" s="2"/>
    </row>
    <row r="697" spans="1:9" ht="14.5" x14ac:dyDescent="0.35">
      <c r="A697" s="113"/>
      <c r="B697" s="87" t="s">
        <v>725</v>
      </c>
      <c r="C697" s="88"/>
      <c r="D697" s="106" t="s">
        <v>1209</v>
      </c>
      <c r="E697" s="122">
        <v>5</v>
      </c>
      <c r="F697" s="101">
        <v>18610.670000000002</v>
      </c>
      <c r="G697" s="102"/>
      <c r="H697" s="82"/>
      <c r="I697" s="2"/>
    </row>
    <row r="698" spans="1:9" ht="14.5" x14ac:dyDescent="0.35">
      <c r="A698" s="113"/>
      <c r="B698" s="87" t="s">
        <v>728</v>
      </c>
      <c r="C698" s="88"/>
      <c r="D698" s="106" t="s">
        <v>1210</v>
      </c>
      <c r="E698" s="122">
        <v>6</v>
      </c>
      <c r="F698" s="101">
        <v>24744.860000000004</v>
      </c>
      <c r="G698" s="102"/>
      <c r="H698" s="82"/>
      <c r="I698" s="2"/>
    </row>
    <row r="699" spans="1:9" ht="14.5" x14ac:dyDescent="0.35">
      <c r="A699" s="113"/>
      <c r="B699" s="87" t="s">
        <v>734</v>
      </c>
      <c r="C699" s="88"/>
      <c r="D699" s="89" t="s">
        <v>1211</v>
      </c>
      <c r="E699" s="122">
        <v>1</v>
      </c>
      <c r="F699" s="101">
        <v>1058.48</v>
      </c>
      <c r="G699" s="102"/>
      <c r="H699" s="82"/>
      <c r="I699" s="2"/>
    </row>
    <row r="700" spans="1:9" ht="14.5" x14ac:dyDescent="0.35">
      <c r="A700" s="113"/>
      <c r="B700" s="87" t="s">
        <v>737</v>
      </c>
      <c r="C700" s="88"/>
      <c r="D700" s="89" t="s">
        <v>1212</v>
      </c>
      <c r="E700" s="122">
        <v>2</v>
      </c>
      <c r="F700" s="101">
        <v>1928.1399999999999</v>
      </c>
      <c r="G700" s="102"/>
      <c r="H700" s="82"/>
      <c r="I700" s="2"/>
    </row>
    <row r="701" spans="1:9" ht="14.5" x14ac:dyDescent="0.35">
      <c r="A701" s="113"/>
      <c r="B701" s="87" t="s">
        <v>1213</v>
      </c>
      <c r="C701" s="88"/>
      <c r="D701" s="121" t="s">
        <v>1214</v>
      </c>
      <c r="E701" s="122">
        <v>3</v>
      </c>
      <c r="F701" s="101">
        <v>6561.7799999999988</v>
      </c>
      <c r="G701" s="102"/>
      <c r="H701" s="82"/>
      <c r="I701" s="2"/>
    </row>
    <row r="702" spans="1:9" ht="14.5" x14ac:dyDescent="0.35">
      <c r="A702" s="114"/>
      <c r="B702" s="87" t="s">
        <v>1215</v>
      </c>
      <c r="C702" s="88"/>
      <c r="D702" s="89" t="s">
        <v>1216</v>
      </c>
      <c r="E702" s="122">
        <v>2</v>
      </c>
      <c r="F702" s="101">
        <v>4922.34</v>
      </c>
      <c r="G702" s="102"/>
      <c r="H702" s="82"/>
      <c r="I702" s="2"/>
    </row>
    <row r="703" spans="1:9" ht="14.5" x14ac:dyDescent="0.35">
      <c r="A703" s="123" t="s">
        <v>1217</v>
      </c>
      <c r="B703" s="124"/>
      <c r="C703" s="125"/>
      <c r="D703" s="125"/>
      <c r="E703" s="105">
        <f>SUM(E704:E704)</f>
        <v>1</v>
      </c>
      <c r="F703" s="84">
        <f>SUM(F704:G704)</f>
        <v>1377.32</v>
      </c>
      <c r="G703" s="85"/>
      <c r="H703" s="82"/>
      <c r="I703" s="2"/>
    </row>
    <row r="704" spans="1:9" ht="14.5" x14ac:dyDescent="0.35">
      <c r="A704" s="126">
        <v>12</v>
      </c>
      <c r="B704" s="107" t="s">
        <v>1218</v>
      </c>
      <c r="C704" s="107"/>
      <c r="D704" s="106" t="s">
        <v>1219</v>
      </c>
      <c r="E704" s="108">
        <v>1</v>
      </c>
      <c r="F704" s="119">
        <v>1377.32</v>
      </c>
      <c r="G704" s="112"/>
      <c r="H704" s="82"/>
      <c r="I704" s="2"/>
    </row>
    <row r="705" spans="1:9" ht="14.5" x14ac:dyDescent="0.35">
      <c r="A705" s="123" t="s">
        <v>764</v>
      </c>
      <c r="B705" s="124"/>
      <c r="C705" s="125"/>
      <c r="D705" s="125"/>
      <c r="E705" s="105">
        <f>SUM(E706:E716)</f>
        <v>37</v>
      </c>
      <c r="F705" s="84">
        <f>SUM(F706:G716)</f>
        <v>34854.980000000003</v>
      </c>
      <c r="G705" s="85"/>
      <c r="H705" s="82"/>
      <c r="I705" s="2"/>
    </row>
    <row r="706" spans="1:9" ht="14.5" x14ac:dyDescent="0.35">
      <c r="A706" s="111">
        <v>13</v>
      </c>
      <c r="B706" s="87" t="s">
        <v>1220</v>
      </c>
      <c r="C706" s="88"/>
      <c r="D706" s="121" t="s">
        <v>1221</v>
      </c>
      <c r="E706" s="108">
        <v>4</v>
      </c>
      <c r="F706" s="101">
        <v>1399.8600000000001</v>
      </c>
      <c r="G706" s="102"/>
      <c r="H706" s="82"/>
      <c r="I706" s="2"/>
    </row>
    <row r="707" spans="1:9" ht="14.5" x14ac:dyDescent="0.35">
      <c r="A707" s="113"/>
      <c r="B707" s="127" t="s">
        <v>1222</v>
      </c>
      <c r="C707" s="128"/>
      <c r="D707" s="121" t="s">
        <v>1223</v>
      </c>
      <c r="E707" s="108">
        <v>3</v>
      </c>
      <c r="F707" s="101">
        <v>1324.66</v>
      </c>
      <c r="G707" s="102"/>
      <c r="H707" s="82"/>
      <c r="I707" s="2"/>
    </row>
    <row r="708" spans="1:9" ht="14.5" x14ac:dyDescent="0.35">
      <c r="A708" s="113"/>
      <c r="B708" s="87" t="s">
        <v>1224</v>
      </c>
      <c r="C708" s="88"/>
      <c r="D708" s="89" t="s">
        <v>1225</v>
      </c>
      <c r="E708" s="108">
        <v>1</v>
      </c>
      <c r="F708" s="101">
        <v>419.53999999999996</v>
      </c>
      <c r="G708" s="102"/>
      <c r="H708" s="82"/>
      <c r="I708" s="2"/>
    </row>
    <row r="709" spans="1:9" ht="14.5" x14ac:dyDescent="0.35">
      <c r="A709" s="113"/>
      <c r="B709" s="87" t="s">
        <v>1226</v>
      </c>
      <c r="C709" s="88"/>
      <c r="D709" s="89" t="s">
        <v>1227</v>
      </c>
      <c r="E709" s="108">
        <v>1</v>
      </c>
      <c r="F709" s="101">
        <v>170.25</v>
      </c>
      <c r="G709" s="102"/>
      <c r="H709" s="82"/>
      <c r="I709" s="2"/>
    </row>
    <row r="710" spans="1:9" ht="14.5" x14ac:dyDescent="0.35">
      <c r="A710" s="113"/>
      <c r="B710" s="87" t="s">
        <v>1228</v>
      </c>
      <c r="C710" s="88"/>
      <c r="D710" s="89" t="s">
        <v>1229</v>
      </c>
      <c r="E710" s="108">
        <v>6</v>
      </c>
      <c r="F710" s="101">
        <v>21645.550000000003</v>
      </c>
      <c r="G710" s="102"/>
      <c r="H710" s="82"/>
      <c r="I710" s="2"/>
    </row>
    <row r="711" spans="1:9" ht="14.5" x14ac:dyDescent="0.35">
      <c r="A711" s="113"/>
      <c r="B711" s="87" t="s">
        <v>1230</v>
      </c>
      <c r="C711" s="88"/>
      <c r="D711" s="89" t="s">
        <v>1231</v>
      </c>
      <c r="E711" s="108">
        <v>1</v>
      </c>
      <c r="F711" s="101">
        <v>730.8</v>
      </c>
      <c r="G711" s="102"/>
      <c r="H711" s="82"/>
      <c r="I711" s="2"/>
    </row>
    <row r="712" spans="1:9" ht="14.5" x14ac:dyDescent="0.35">
      <c r="A712" s="113"/>
      <c r="B712" s="87" t="s">
        <v>1232</v>
      </c>
      <c r="C712" s="88"/>
      <c r="D712" s="89" t="s">
        <v>1233</v>
      </c>
      <c r="E712" s="108">
        <v>1</v>
      </c>
      <c r="F712" s="101">
        <v>7995.75</v>
      </c>
      <c r="G712" s="102"/>
      <c r="H712" s="82"/>
      <c r="I712" s="2"/>
    </row>
    <row r="713" spans="1:9" ht="14.5" x14ac:dyDescent="0.35">
      <c r="A713" s="113"/>
      <c r="B713" s="87" t="s">
        <v>1234</v>
      </c>
      <c r="C713" s="88"/>
      <c r="D713" s="89" t="s">
        <v>1235</v>
      </c>
      <c r="E713" s="108">
        <v>2</v>
      </c>
      <c r="F713" s="101">
        <v>53.24</v>
      </c>
      <c r="G713" s="102"/>
      <c r="H713" s="82"/>
      <c r="I713" s="2"/>
    </row>
    <row r="714" spans="1:9" ht="14.5" x14ac:dyDescent="0.35">
      <c r="A714" s="113"/>
      <c r="B714" s="87" t="s">
        <v>770</v>
      </c>
      <c r="C714" s="88"/>
      <c r="D714" s="89" t="s">
        <v>1236</v>
      </c>
      <c r="E714" s="108">
        <v>15</v>
      </c>
      <c r="F714" s="101">
        <v>1024.8500000000001</v>
      </c>
      <c r="G714" s="102"/>
      <c r="H714" s="82"/>
      <c r="I714" s="2"/>
    </row>
    <row r="715" spans="1:9" ht="14.5" x14ac:dyDescent="0.35">
      <c r="A715" s="113"/>
      <c r="B715" s="87" t="s">
        <v>1237</v>
      </c>
      <c r="C715" s="88"/>
      <c r="D715" s="89" t="s">
        <v>1238</v>
      </c>
      <c r="E715" s="108">
        <v>2</v>
      </c>
      <c r="F715" s="101">
        <v>73.609999999999985</v>
      </c>
      <c r="G715" s="102"/>
      <c r="H715" s="82"/>
      <c r="I715" s="2"/>
    </row>
    <row r="716" spans="1:9" ht="14.5" x14ac:dyDescent="0.35">
      <c r="A716" s="114"/>
      <c r="B716" s="87" t="s">
        <v>1239</v>
      </c>
      <c r="C716" s="88"/>
      <c r="D716" s="89" t="s">
        <v>1240</v>
      </c>
      <c r="E716" s="108">
        <v>1</v>
      </c>
      <c r="F716" s="101">
        <v>16.869999999999997</v>
      </c>
      <c r="G716" s="102"/>
      <c r="H716" s="82"/>
      <c r="I716" s="2"/>
    </row>
    <row r="717" spans="1:9" ht="14.5" x14ac:dyDescent="0.35">
      <c r="A717" s="117" t="s">
        <v>776</v>
      </c>
      <c r="B717" s="117"/>
      <c r="C717" s="117"/>
      <c r="D717" s="117"/>
      <c r="E717" s="97">
        <f>SUM(E718:E732)</f>
        <v>265</v>
      </c>
      <c r="F717" s="84">
        <f t="shared" ref="F717:G717" si="3">SUM(F718:F732)</f>
        <v>219800.5800000001</v>
      </c>
      <c r="G717" s="85">
        <f t="shared" si="3"/>
        <v>0</v>
      </c>
      <c r="H717" s="82"/>
      <c r="I717" s="2"/>
    </row>
    <row r="718" spans="1:9" ht="14.5" x14ac:dyDescent="0.35">
      <c r="A718" s="111">
        <v>14</v>
      </c>
      <c r="B718" s="87" t="s">
        <v>1241</v>
      </c>
      <c r="C718" s="88"/>
      <c r="D718" s="89" t="s">
        <v>1242</v>
      </c>
      <c r="E718" s="122">
        <v>1</v>
      </c>
      <c r="F718" s="101">
        <v>115.76</v>
      </c>
      <c r="G718" s="102"/>
      <c r="H718" s="82"/>
      <c r="I718" s="2"/>
    </row>
    <row r="719" spans="1:9" ht="14.5" x14ac:dyDescent="0.35">
      <c r="A719" s="113"/>
      <c r="B719" s="87" t="s">
        <v>1243</v>
      </c>
      <c r="C719" s="88"/>
      <c r="D719" s="89" t="s">
        <v>1244</v>
      </c>
      <c r="E719" s="122">
        <v>1</v>
      </c>
      <c r="F719" s="101">
        <v>161.21</v>
      </c>
      <c r="G719" s="102"/>
      <c r="H719" s="82"/>
      <c r="I719" s="2"/>
    </row>
    <row r="720" spans="1:9" ht="14.5" x14ac:dyDescent="0.35">
      <c r="A720" s="113"/>
      <c r="B720" s="87" t="s">
        <v>1245</v>
      </c>
      <c r="C720" s="88"/>
      <c r="D720" s="89" t="s">
        <v>1246</v>
      </c>
      <c r="E720" s="122">
        <v>2</v>
      </c>
      <c r="F720" s="101">
        <v>1350.72</v>
      </c>
      <c r="G720" s="102"/>
      <c r="H720" s="82"/>
      <c r="I720" s="2"/>
    </row>
    <row r="721" spans="1:9" ht="14.5" x14ac:dyDescent="0.35">
      <c r="A721" s="113"/>
      <c r="B721" s="87" t="s">
        <v>833</v>
      </c>
      <c r="C721" s="88"/>
      <c r="D721" s="89" t="s">
        <v>1247</v>
      </c>
      <c r="E721" s="122">
        <v>3</v>
      </c>
      <c r="F721" s="101">
        <v>540.75</v>
      </c>
      <c r="G721" s="102"/>
      <c r="H721" s="82"/>
      <c r="I721" s="2"/>
    </row>
    <row r="722" spans="1:9" ht="14.5" x14ac:dyDescent="0.35">
      <c r="A722" s="113"/>
      <c r="B722" s="87" t="s">
        <v>1248</v>
      </c>
      <c r="C722" s="88"/>
      <c r="D722" s="89" t="s">
        <v>1249</v>
      </c>
      <c r="E722" s="122">
        <v>6</v>
      </c>
      <c r="F722" s="101">
        <v>34777.709999999992</v>
      </c>
      <c r="G722" s="102"/>
      <c r="H722" s="82"/>
      <c r="I722" s="2"/>
    </row>
    <row r="723" spans="1:9" ht="14.5" x14ac:dyDescent="0.35">
      <c r="A723" s="113"/>
      <c r="B723" s="87" t="s">
        <v>1250</v>
      </c>
      <c r="C723" s="88"/>
      <c r="D723" s="89" t="s">
        <v>1251</v>
      </c>
      <c r="E723" s="122">
        <v>2</v>
      </c>
      <c r="F723" s="101">
        <v>1622.0099999999998</v>
      </c>
      <c r="G723" s="102"/>
      <c r="H723" s="82"/>
      <c r="I723" s="2"/>
    </row>
    <row r="724" spans="1:9" ht="14.5" x14ac:dyDescent="0.35">
      <c r="A724" s="113"/>
      <c r="B724" s="87" t="s">
        <v>799</v>
      </c>
      <c r="C724" s="88"/>
      <c r="D724" s="89" t="s">
        <v>1252</v>
      </c>
      <c r="E724" s="122">
        <v>174</v>
      </c>
      <c r="F724" s="101">
        <v>115774.04000000004</v>
      </c>
      <c r="G724" s="102"/>
      <c r="H724" s="82"/>
      <c r="I724" s="2"/>
    </row>
    <row r="725" spans="1:9" ht="14.5" x14ac:dyDescent="0.35">
      <c r="A725" s="113"/>
      <c r="B725" s="87" t="s">
        <v>1253</v>
      </c>
      <c r="C725" s="88"/>
      <c r="D725" s="106" t="s">
        <v>1254</v>
      </c>
      <c r="E725" s="122">
        <v>31</v>
      </c>
      <c r="F725" s="101">
        <v>34850.890000000029</v>
      </c>
      <c r="G725" s="102"/>
      <c r="H725" s="82"/>
      <c r="I725" s="2"/>
    </row>
    <row r="726" spans="1:9" ht="14.5" x14ac:dyDescent="0.35">
      <c r="A726" s="113"/>
      <c r="B726" s="87" t="s">
        <v>858</v>
      </c>
      <c r="C726" s="88"/>
      <c r="D726" s="89" t="s">
        <v>1255</v>
      </c>
      <c r="E726" s="122">
        <v>1</v>
      </c>
      <c r="F726" s="101">
        <v>12544.75</v>
      </c>
      <c r="G726" s="102"/>
      <c r="H726" s="82"/>
      <c r="I726" s="2"/>
    </row>
    <row r="727" spans="1:9" ht="14.5" x14ac:dyDescent="0.35">
      <c r="A727" s="113"/>
      <c r="B727" s="87" t="s">
        <v>811</v>
      </c>
      <c r="C727" s="88"/>
      <c r="D727" s="89" t="s">
        <v>1256</v>
      </c>
      <c r="E727" s="122">
        <v>3</v>
      </c>
      <c r="F727" s="101">
        <v>365.44000000000005</v>
      </c>
      <c r="G727" s="102"/>
      <c r="H727" s="82"/>
      <c r="I727" s="2"/>
    </row>
    <row r="728" spans="1:9" ht="14.5" x14ac:dyDescent="0.35">
      <c r="A728" s="113"/>
      <c r="B728" s="87" t="s">
        <v>1257</v>
      </c>
      <c r="C728" s="88"/>
      <c r="D728" s="106" t="s">
        <v>1258</v>
      </c>
      <c r="E728" s="122">
        <v>20</v>
      </c>
      <c r="F728" s="101">
        <v>5655.0399999999972</v>
      </c>
      <c r="G728" s="102"/>
      <c r="H728" s="82"/>
      <c r="I728" s="2"/>
    </row>
    <row r="729" spans="1:9" ht="14.5" x14ac:dyDescent="0.35">
      <c r="A729" s="113"/>
      <c r="B729" s="87" t="s">
        <v>1259</v>
      </c>
      <c r="C729" s="88"/>
      <c r="D729" s="106" t="s">
        <v>1260</v>
      </c>
      <c r="E729" s="122">
        <v>1</v>
      </c>
      <c r="F729" s="101">
        <v>3734.48</v>
      </c>
      <c r="G729" s="102"/>
      <c r="H729" s="82"/>
      <c r="I729" s="2"/>
    </row>
    <row r="730" spans="1:9" ht="14.5" x14ac:dyDescent="0.35">
      <c r="A730" s="113"/>
      <c r="B730" s="87" t="s">
        <v>1261</v>
      </c>
      <c r="C730" s="88"/>
      <c r="D730" s="89" t="s">
        <v>1262</v>
      </c>
      <c r="E730" s="122">
        <v>1</v>
      </c>
      <c r="F730" s="101">
        <v>248.88</v>
      </c>
      <c r="G730" s="102"/>
      <c r="H730" s="82"/>
      <c r="I730" s="2"/>
    </row>
    <row r="731" spans="1:9" ht="14.5" x14ac:dyDescent="0.35">
      <c r="A731" s="113"/>
      <c r="B731" s="87" t="s">
        <v>1263</v>
      </c>
      <c r="C731" s="88"/>
      <c r="D731" s="89" t="s">
        <v>1264</v>
      </c>
      <c r="E731" s="122">
        <v>1</v>
      </c>
      <c r="F731" s="101">
        <v>2887.3999999999996</v>
      </c>
      <c r="G731" s="102"/>
      <c r="H731" s="82"/>
      <c r="I731" s="2"/>
    </row>
    <row r="732" spans="1:9" ht="14.5" x14ac:dyDescent="0.35">
      <c r="A732" s="114"/>
      <c r="B732" s="87" t="s">
        <v>867</v>
      </c>
      <c r="C732" s="88"/>
      <c r="D732" s="89" t="s">
        <v>1265</v>
      </c>
      <c r="E732" s="122">
        <v>18</v>
      </c>
      <c r="F732" s="101">
        <v>5171.5</v>
      </c>
      <c r="G732" s="102"/>
      <c r="H732" s="82"/>
      <c r="I732" s="2"/>
    </row>
    <row r="733" spans="1:9" ht="14.5" x14ac:dyDescent="0.35">
      <c r="A733" s="73" t="s">
        <v>942</v>
      </c>
      <c r="B733" s="74"/>
      <c r="C733" s="74"/>
      <c r="D733" s="74"/>
      <c r="E733" s="105">
        <f>SUM(E734:E736)</f>
        <v>22</v>
      </c>
      <c r="F733" s="84">
        <f>SUM(F734:G736)</f>
        <v>34059.609999999993</v>
      </c>
      <c r="G733" s="85"/>
      <c r="H733" s="82"/>
      <c r="I733" s="2"/>
    </row>
    <row r="734" spans="1:9" ht="14.5" x14ac:dyDescent="0.35">
      <c r="A734" s="111">
        <v>16</v>
      </c>
      <c r="B734" s="87" t="s">
        <v>945</v>
      </c>
      <c r="C734" s="88"/>
      <c r="D734" s="89" t="s">
        <v>1266</v>
      </c>
      <c r="E734" s="129">
        <v>2</v>
      </c>
      <c r="F734" s="130">
        <v>1879.5300000000002</v>
      </c>
      <c r="G734" s="131"/>
      <c r="H734" s="82"/>
      <c r="I734" s="2"/>
    </row>
    <row r="735" spans="1:9" ht="14.5" x14ac:dyDescent="0.35">
      <c r="A735" s="113"/>
      <c r="B735" s="87" t="s">
        <v>948</v>
      </c>
      <c r="C735" s="88"/>
      <c r="D735" s="89" t="s">
        <v>1267</v>
      </c>
      <c r="E735" s="129">
        <v>15</v>
      </c>
      <c r="F735" s="130">
        <v>30877.869999999995</v>
      </c>
      <c r="G735" s="131"/>
      <c r="H735" s="82"/>
      <c r="I735" s="2"/>
    </row>
    <row r="736" spans="1:9" ht="14.5" x14ac:dyDescent="0.35">
      <c r="A736" s="114"/>
      <c r="B736" s="87" t="s">
        <v>1268</v>
      </c>
      <c r="C736" s="88"/>
      <c r="D736" s="106" t="s">
        <v>1269</v>
      </c>
      <c r="E736" s="129">
        <v>5</v>
      </c>
      <c r="F736" s="130">
        <v>1302.21</v>
      </c>
      <c r="G736" s="131"/>
      <c r="H736" s="82"/>
      <c r="I736" s="2"/>
    </row>
    <row r="737" spans="1:13" ht="14.5" x14ac:dyDescent="0.35">
      <c r="A737" s="73" t="s">
        <v>966</v>
      </c>
      <c r="B737" s="74"/>
      <c r="C737" s="74"/>
      <c r="D737" s="74"/>
      <c r="E737" s="105">
        <f>SUM(E738:E744)</f>
        <v>26</v>
      </c>
      <c r="F737" s="84">
        <f>SUM(F738:G744)</f>
        <v>68604.389999999985</v>
      </c>
      <c r="G737" s="85"/>
      <c r="H737" s="82"/>
      <c r="I737" s="2"/>
    </row>
    <row r="738" spans="1:13" ht="14.5" x14ac:dyDescent="0.35">
      <c r="A738" s="132">
        <v>17</v>
      </c>
      <c r="B738" s="87" t="s">
        <v>1270</v>
      </c>
      <c r="C738" s="88"/>
      <c r="D738" s="89" t="s">
        <v>1271</v>
      </c>
      <c r="E738" s="129">
        <v>1</v>
      </c>
      <c r="F738" s="101">
        <v>208.42000000000002</v>
      </c>
      <c r="G738" s="102"/>
      <c r="H738" s="82"/>
      <c r="I738" s="2"/>
    </row>
    <row r="739" spans="1:13" ht="14.5" x14ac:dyDescent="0.35">
      <c r="A739" s="133"/>
      <c r="B739" s="87" t="s">
        <v>1272</v>
      </c>
      <c r="C739" s="88"/>
      <c r="D739" s="89" t="s">
        <v>1273</v>
      </c>
      <c r="E739" s="129">
        <v>1</v>
      </c>
      <c r="F739" s="101">
        <v>22488.36</v>
      </c>
      <c r="G739" s="102"/>
      <c r="H739" s="82"/>
      <c r="I739" s="2"/>
    </row>
    <row r="740" spans="1:13" ht="14.5" x14ac:dyDescent="0.35">
      <c r="A740" s="133"/>
      <c r="B740" s="87" t="s">
        <v>1274</v>
      </c>
      <c r="C740" s="88"/>
      <c r="D740" s="89" t="s">
        <v>1275</v>
      </c>
      <c r="E740" s="129">
        <v>7</v>
      </c>
      <c r="F740" s="101">
        <v>19630.18</v>
      </c>
      <c r="G740" s="102"/>
      <c r="H740" s="82"/>
      <c r="I740" s="2"/>
    </row>
    <row r="741" spans="1:13" ht="14.5" x14ac:dyDescent="0.35">
      <c r="A741" s="133"/>
      <c r="B741" s="87" t="s">
        <v>1276</v>
      </c>
      <c r="C741" s="88"/>
      <c r="D741" s="89" t="s">
        <v>1277</v>
      </c>
      <c r="E741" s="129">
        <v>5</v>
      </c>
      <c r="F741" s="101">
        <v>2384.75</v>
      </c>
      <c r="G741" s="102"/>
      <c r="H741" s="82"/>
      <c r="I741" s="2"/>
    </row>
    <row r="742" spans="1:13" ht="14.5" x14ac:dyDescent="0.35">
      <c r="A742" s="133"/>
      <c r="B742" s="87" t="s">
        <v>1278</v>
      </c>
      <c r="C742" s="88"/>
      <c r="D742" s="89" t="s">
        <v>1279</v>
      </c>
      <c r="E742" s="129">
        <v>1</v>
      </c>
      <c r="F742" s="101">
        <v>3071.55</v>
      </c>
      <c r="G742" s="102"/>
      <c r="H742" s="82"/>
      <c r="I742" s="2"/>
    </row>
    <row r="743" spans="1:13" ht="14.5" x14ac:dyDescent="0.35">
      <c r="A743" s="133"/>
      <c r="B743" s="87" t="s">
        <v>1280</v>
      </c>
      <c r="C743" s="88"/>
      <c r="D743" s="89" t="s">
        <v>1281</v>
      </c>
      <c r="E743" s="129">
        <v>1</v>
      </c>
      <c r="F743" s="101">
        <v>484.49</v>
      </c>
      <c r="G743" s="102"/>
      <c r="H743" s="82"/>
      <c r="I743" s="2"/>
    </row>
    <row r="744" spans="1:13" ht="14.5" x14ac:dyDescent="0.35">
      <c r="A744" s="134"/>
      <c r="B744" s="87" t="s">
        <v>1282</v>
      </c>
      <c r="C744" s="88"/>
      <c r="D744" s="89" t="s">
        <v>1283</v>
      </c>
      <c r="E744" s="129">
        <v>10</v>
      </c>
      <c r="F744" s="101">
        <v>20336.639999999992</v>
      </c>
      <c r="G744" s="102"/>
      <c r="H744" s="82"/>
      <c r="I744" s="2"/>
    </row>
    <row r="745" spans="1:13" ht="14.5" x14ac:dyDescent="0.35">
      <c r="A745" s="73" t="s">
        <v>1284</v>
      </c>
      <c r="B745" s="74"/>
      <c r="C745" s="74"/>
      <c r="D745" s="74"/>
      <c r="E745" s="105">
        <f>E747+E746</f>
        <v>2</v>
      </c>
      <c r="F745" s="84">
        <f>F747+F746</f>
        <v>547.99</v>
      </c>
      <c r="G745" s="85"/>
      <c r="H745" s="82"/>
      <c r="I745" s="2"/>
    </row>
    <row r="746" spans="1:13" ht="14.5" x14ac:dyDescent="0.35">
      <c r="A746" s="111">
        <v>20</v>
      </c>
      <c r="B746" s="87" t="s">
        <v>1285</v>
      </c>
      <c r="C746" s="88"/>
      <c r="D746" s="89" t="s">
        <v>1286</v>
      </c>
      <c r="E746" s="135">
        <v>1</v>
      </c>
      <c r="F746" s="136">
        <v>40.17</v>
      </c>
      <c r="G746" s="136"/>
      <c r="H746" s="82"/>
      <c r="I746" s="2"/>
    </row>
    <row r="747" spans="1:13" ht="14.5" x14ac:dyDescent="0.35">
      <c r="A747" s="114"/>
      <c r="B747" s="115" t="s">
        <v>1284</v>
      </c>
      <c r="C747" s="116"/>
      <c r="D747" s="89" t="s">
        <v>1287</v>
      </c>
      <c r="E747" s="135">
        <v>1</v>
      </c>
      <c r="F747" s="136">
        <v>507.82000000000005</v>
      </c>
      <c r="G747" s="136"/>
      <c r="H747" s="82"/>
      <c r="I747" s="2"/>
    </row>
    <row r="748" spans="1:13" ht="14.5" x14ac:dyDescent="0.35">
      <c r="A748" s="73" t="s">
        <v>1288</v>
      </c>
      <c r="B748" s="74"/>
      <c r="C748" s="74"/>
      <c r="D748" s="74"/>
      <c r="E748" s="105">
        <f>E749</f>
        <v>1</v>
      </c>
      <c r="F748" s="84">
        <f>F749</f>
        <v>10920.75</v>
      </c>
      <c r="G748" s="85"/>
      <c r="H748" s="82"/>
      <c r="I748" s="2"/>
    </row>
    <row r="749" spans="1:13" ht="15" thickBot="1" x14ac:dyDescent="0.4">
      <c r="A749" s="190">
        <v>22</v>
      </c>
      <c r="B749" s="191" t="s">
        <v>1288</v>
      </c>
      <c r="C749" s="192"/>
      <c r="D749" s="89" t="s">
        <v>1289</v>
      </c>
      <c r="E749" s="129">
        <v>1</v>
      </c>
      <c r="F749" s="196">
        <v>10920.75</v>
      </c>
      <c r="G749" s="196"/>
      <c r="H749" s="82"/>
      <c r="I749" s="2"/>
    </row>
    <row r="750" spans="1:13" ht="15" thickBot="1" x14ac:dyDescent="0.4">
      <c r="A750" s="193" t="s">
        <v>1290</v>
      </c>
      <c r="B750" s="194"/>
      <c r="C750" s="194"/>
      <c r="D750" s="195"/>
      <c r="E750" s="81">
        <v>906</v>
      </c>
      <c r="F750" s="197">
        <f>F605+F611+F621+F639+F658+F662+F665+F683+F686+F692+F703+F705+F717+F733+F737+F745+F748</f>
        <v>1914864.6399999994</v>
      </c>
      <c r="G750" s="198"/>
      <c r="H750" s="82"/>
      <c r="I750" s="2"/>
    </row>
    <row r="751" spans="1:13" ht="15" thickBot="1" x14ac:dyDescent="0.4">
      <c r="A751" s="199" t="s">
        <v>1291</v>
      </c>
      <c r="B751" s="200"/>
      <c r="C751" s="200"/>
      <c r="D751" s="200"/>
      <c r="E751" s="201"/>
      <c r="F751" s="202">
        <v>7327743.25</v>
      </c>
      <c r="G751" s="203"/>
      <c r="H751" s="82"/>
      <c r="I751" s="2"/>
    </row>
    <row r="752" spans="1:13" ht="15" thickBot="1" x14ac:dyDescent="0.4">
      <c r="A752" s="199" t="s">
        <v>1292</v>
      </c>
      <c r="B752" s="200"/>
      <c r="C752" s="200"/>
      <c r="D752" s="200"/>
      <c r="E752" s="201"/>
      <c r="F752" s="202">
        <v>5450386.0199999996</v>
      </c>
      <c r="G752" s="203"/>
      <c r="H752" s="82"/>
      <c r="I752" s="2"/>
      <c r="M752" s="4"/>
    </row>
    <row r="753" spans="1:13" ht="15" thickBot="1" x14ac:dyDescent="0.4">
      <c r="A753" s="199" t="s">
        <v>1293</v>
      </c>
      <c r="B753" s="200"/>
      <c r="C753" s="200"/>
      <c r="D753" s="200"/>
      <c r="E753" s="201"/>
      <c r="F753" s="202">
        <f>F754+F755</f>
        <v>8059638.9800000004</v>
      </c>
      <c r="G753" s="203"/>
      <c r="H753" s="82"/>
      <c r="I753" s="2"/>
      <c r="M753" s="4"/>
    </row>
    <row r="754" spans="1:13" ht="14.5" x14ac:dyDescent="0.35">
      <c r="A754" s="138" t="s">
        <v>1294</v>
      </c>
      <c r="B754" s="139"/>
      <c r="C754" s="139"/>
      <c r="D754" s="139"/>
      <c r="E754" s="140"/>
      <c r="F754" s="91">
        <f>E599</f>
        <v>6430457.2400000002</v>
      </c>
      <c r="G754" s="92"/>
      <c r="H754" s="82"/>
      <c r="I754" s="2"/>
      <c r="M754" s="4"/>
    </row>
    <row r="755" spans="1:13" ht="15" thickBot="1" x14ac:dyDescent="0.4">
      <c r="A755" s="138" t="s">
        <v>1295</v>
      </c>
      <c r="B755" s="139"/>
      <c r="C755" s="139"/>
      <c r="D755" s="139"/>
      <c r="E755" s="140"/>
      <c r="F755" s="91">
        <v>1629181.74</v>
      </c>
      <c r="G755" s="137"/>
      <c r="H755" s="82"/>
      <c r="I755" s="2"/>
      <c r="M755" s="4"/>
    </row>
    <row r="756" spans="1:13" ht="15" thickBot="1" x14ac:dyDescent="0.4">
      <c r="A756" s="199" t="s">
        <v>1296</v>
      </c>
      <c r="B756" s="200"/>
      <c r="C756" s="200"/>
      <c r="D756" s="200"/>
      <c r="E756" s="201"/>
      <c r="F756" s="202">
        <f>46.97+95.93</f>
        <v>142.9</v>
      </c>
      <c r="G756" s="203"/>
      <c r="H756" s="82"/>
      <c r="I756" s="2"/>
      <c r="M756" s="4"/>
    </row>
    <row r="757" spans="1:13" ht="15" thickBot="1" x14ac:dyDescent="0.4">
      <c r="A757" s="199" t="s">
        <v>1297</v>
      </c>
      <c r="B757" s="200"/>
      <c r="C757" s="200"/>
      <c r="D757" s="200"/>
      <c r="E757" s="201"/>
      <c r="F757" s="202">
        <v>9987.51</v>
      </c>
      <c r="G757" s="203"/>
      <c r="H757" s="82"/>
      <c r="I757" s="2"/>
      <c r="M757" s="4"/>
    </row>
    <row r="758" spans="1:13" ht="15" thickBot="1" x14ac:dyDescent="0.4">
      <c r="A758" s="199" t="s">
        <v>1298</v>
      </c>
      <c r="B758" s="200"/>
      <c r="C758" s="200"/>
      <c r="D758" s="200"/>
      <c r="E758" s="201"/>
      <c r="F758" s="202">
        <f>1872.62+3.25</f>
        <v>1875.87</v>
      </c>
      <c r="G758" s="203"/>
      <c r="H758" s="82"/>
      <c r="I758" s="2"/>
      <c r="M758" s="4"/>
    </row>
    <row r="759" spans="1:13" ht="15" thickBot="1" x14ac:dyDescent="0.4">
      <c r="A759" s="193" t="s">
        <v>1299</v>
      </c>
      <c r="B759" s="194"/>
      <c r="C759" s="194"/>
      <c r="D759" s="194"/>
      <c r="E759" s="195"/>
      <c r="F759" s="202">
        <f>E576+E582+F750+F751+F752+F753+F756+F758+F757</f>
        <v>163586933.18999997</v>
      </c>
      <c r="G759" s="203"/>
      <c r="H759" s="82"/>
      <c r="I759" s="2"/>
      <c r="M759" s="4"/>
    </row>
    <row r="760" spans="1:13" ht="14.5" x14ac:dyDescent="0.35">
      <c r="A760"/>
      <c r="B760"/>
      <c r="C760"/>
      <c r="D760"/>
      <c r="E760"/>
      <c r="G760"/>
      <c r="H760" s="3"/>
      <c r="I760" s="2"/>
    </row>
    <row r="761" spans="1:13" ht="14.5" x14ac:dyDescent="0.35">
      <c r="A761"/>
      <c r="B761"/>
      <c r="C761"/>
      <c r="D761"/>
      <c r="E761"/>
      <c r="G761"/>
      <c r="H761" s="3"/>
      <c r="I761" s="2"/>
    </row>
    <row r="762" spans="1:13" ht="14.5" x14ac:dyDescent="0.35">
      <c r="A762"/>
      <c r="B762"/>
      <c r="C762"/>
      <c r="D762"/>
      <c r="E762"/>
      <c r="G762"/>
      <c r="H762" s="3"/>
      <c r="I762" s="2"/>
    </row>
    <row r="763" spans="1:13" ht="14.5" x14ac:dyDescent="0.35">
      <c r="A763"/>
      <c r="B763"/>
      <c r="C763"/>
      <c r="D763"/>
      <c r="E763"/>
      <c r="G763"/>
      <c r="H763" s="3"/>
      <c r="I763" s="2"/>
    </row>
    <row r="764" spans="1:13" ht="14.5" x14ac:dyDescent="0.35">
      <c r="A764"/>
      <c r="B764"/>
      <c r="C764"/>
      <c r="D764"/>
      <c r="E764"/>
      <c r="G764"/>
      <c r="H764" s="3"/>
      <c r="I764" s="2"/>
    </row>
    <row r="765" spans="1:13" ht="14.5" x14ac:dyDescent="0.35">
      <c r="A765"/>
      <c r="B765"/>
      <c r="C765"/>
      <c r="D765"/>
      <c r="E765"/>
      <c r="G765"/>
      <c r="H765" s="3"/>
      <c r="I765" s="2"/>
    </row>
    <row r="766" spans="1:13" ht="14.5" x14ac:dyDescent="0.35">
      <c r="A766"/>
      <c r="B766"/>
      <c r="C766"/>
      <c r="D766"/>
      <c r="E766"/>
      <c r="G766"/>
      <c r="H766"/>
      <c r="I766" s="2"/>
    </row>
    <row r="767" spans="1:13" ht="14.5" x14ac:dyDescent="0.35">
      <c r="A767"/>
      <c r="B767"/>
      <c r="C767"/>
      <c r="D767"/>
      <c r="E767"/>
      <c r="G767"/>
      <c r="H767"/>
      <c r="I767" s="2"/>
    </row>
    <row r="768" spans="1:13" ht="14.5" x14ac:dyDescent="0.35">
      <c r="A768"/>
      <c r="B768"/>
      <c r="C768"/>
      <c r="D768"/>
      <c r="E768"/>
      <c r="F768"/>
      <c r="G768"/>
      <c r="H768"/>
      <c r="I768" s="2"/>
    </row>
    <row r="769" spans="1:9" ht="14.5" x14ac:dyDescent="0.35">
      <c r="A769"/>
      <c r="B769"/>
      <c r="C769"/>
      <c r="D769"/>
      <c r="E769"/>
      <c r="F769"/>
      <c r="G769"/>
      <c r="H769"/>
      <c r="I769" s="2"/>
    </row>
    <row r="770" spans="1:9" ht="14.5" x14ac:dyDescent="0.35">
      <c r="A770"/>
      <c r="B770"/>
      <c r="C770"/>
      <c r="D770"/>
      <c r="E770"/>
      <c r="F770"/>
      <c r="G770"/>
      <c r="H770"/>
      <c r="I770" s="2"/>
    </row>
    <row r="771" spans="1:9" ht="14.5" x14ac:dyDescent="0.35">
      <c r="A771"/>
      <c r="B771"/>
      <c r="C771"/>
      <c r="D771"/>
      <c r="E771"/>
      <c r="F771"/>
      <c r="G771"/>
      <c r="H771"/>
      <c r="I771" s="2"/>
    </row>
    <row r="772" spans="1:9" ht="14.5" x14ac:dyDescent="0.35">
      <c r="A772"/>
      <c r="B772"/>
      <c r="C772"/>
      <c r="D772"/>
      <c r="E772"/>
      <c r="F772"/>
      <c r="G772"/>
      <c r="H772"/>
      <c r="I772" s="2"/>
    </row>
    <row r="773" spans="1:9" ht="14.5" x14ac:dyDescent="0.35">
      <c r="A773"/>
      <c r="B773"/>
      <c r="C773"/>
      <c r="D773"/>
      <c r="E773"/>
      <c r="F773"/>
      <c r="G773"/>
      <c r="H773"/>
      <c r="I773" s="2"/>
    </row>
    <row r="774" spans="1:9" ht="14.5" x14ac:dyDescent="0.35">
      <c r="A774"/>
      <c r="B774"/>
      <c r="C774"/>
      <c r="D774"/>
      <c r="E774"/>
      <c r="F774"/>
      <c r="G774"/>
      <c r="H774"/>
      <c r="I774" s="2"/>
    </row>
    <row r="775" spans="1:9" ht="14.5" x14ac:dyDescent="0.35">
      <c r="A775"/>
      <c r="B775"/>
      <c r="C775"/>
      <c r="D775"/>
      <c r="E775"/>
      <c r="F775"/>
      <c r="G775"/>
      <c r="H775"/>
      <c r="I775" s="2"/>
    </row>
    <row r="776" spans="1:9" ht="14.5" x14ac:dyDescent="0.35">
      <c r="A776"/>
      <c r="B776"/>
      <c r="C776"/>
      <c r="D776"/>
      <c r="E776"/>
      <c r="F776"/>
      <c r="G776"/>
      <c r="H776"/>
      <c r="I776" s="2"/>
    </row>
    <row r="777" spans="1:9" ht="14.5" x14ac:dyDescent="0.35">
      <c r="A777"/>
      <c r="B777"/>
      <c r="C777"/>
      <c r="D777"/>
      <c r="E777"/>
      <c r="F777"/>
      <c r="G777"/>
      <c r="H777"/>
      <c r="I777" s="2"/>
    </row>
    <row r="778" spans="1:9" ht="14.5" x14ac:dyDescent="0.35">
      <c r="A778"/>
      <c r="B778"/>
      <c r="C778"/>
      <c r="D778"/>
      <c r="E778"/>
      <c r="F778"/>
      <c r="G778"/>
      <c r="H778"/>
      <c r="I778" s="2"/>
    </row>
    <row r="779" spans="1:9" ht="14.5" x14ac:dyDescent="0.35">
      <c r="A779"/>
      <c r="B779"/>
      <c r="C779"/>
      <c r="D779"/>
      <c r="E779"/>
      <c r="F779"/>
      <c r="G779"/>
      <c r="H779"/>
      <c r="I779" s="2"/>
    </row>
    <row r="780" spans="1:9" ht="14.5" x14ac:dyDescent="0.35">
      <c r="A780"/>
      <c r="B780"/>
      <c r="C780"/>
      <c r="D780"/>
      <c r="E780"/>
      <c r="F780"/>
      <c r="G780"/>
      <c r="H780"/>
      <c r="I780" s="2"/>
    </row>
    <row r="781" spans="1:9" ht="14.5" x14ac:dyDescent="0.35">
      <c r="A781"/>
      <c r="B781"/>
      <c r="C781"/>
      <c r="D781"/>
      <c r="E781"/>
      <c r="F781"/>
      <c r="G781"/>
      <c r="H781"/>
      <c r="I781" s="2"/>
    </row>
    <row r="782" spans="1:9" ht="14.5" x14ac:dyDescent="0.35">
      <c r="A782"/>
      <c r="B782"/>
      <c r="C782"/>
      <c r="D782"/>
      <c r="E782"/>
      <c r="F782"/>
      <c r="G782"/>
      <c r="H782"/>
      <c r="I782" s="2"/>
    </row>
    <row r="783" spans="1:9" ht="14.5" x14ac:dyDescent="0.35">
      <c r="A783"/>
      <c r="B783"/>
      <c r="C783"/>
      <c r="D783"/>
      <c r="E783"/>
      <c r="F783"/>
      <c r="G783"/>
      <c r="H783"/>
      <c r="I783" s="2"/>
    </row>
    <row r="784" spans="1:9" ht="14.5" x14ac:dyDescent="0.35">
      <c r="A784"/>
      <c r="B784"/>
      <c r="C784"/>
      <c r="D784"/>
      <c r="E784"/>
      <c r="F784"/>
      <c r="G784"/>
      <c r="H784"/>
      <c r="I784" s="2"/>
    </row>
    <row r="785" spans="1:9" ht="14.5" x14ac:dyDescent="0.35">
      <c r="A785"/>
      <c r="B785"/>
      <c r="C785"/>
      <c r="D785"/>
      <c r="E785"/>
      <c r="F785"/>
      <c r="G785"/>
      <c r="H785"/>
      <c r="I785" s="2"/>
    </row>
    <row r="786" spans="1:9" ht="14.5" x14ac:dyDescent="0.35">
      <c r="A786"/>
      <c r="B786"/>
      <c r="C786"/>
      <c r="D786"/>
      <c r="E786"/>
      <c r="F786"/>
      <c r="G786"/>
      <c r="H786"/>
      <c r="I786" s="2"/>
    </row>
    <row r="787" spans="1:9" ht="14.5" x14ac:dyDescent="0.35">
      <c r="A787"/>
      <c r="B787"/>
      <c r="C787"/>
      <c r="D787"/>
      <c r="E787"/>
      <c r="F787"/>
      <c r="G787"/>
      <c r="H787"/>
      <c r="I787" s="2"/>
    </row>
    <row r="788" spans="1:9" ht="14.5" x14ac:dyDescent="0.35">
      <c r="A788"/>
      <c r="B788"/>
      <c r="C788"/>
      <c r="D788"/>
      <c r="E788"/>
      <c r="F788"/>
      <c r="G788"/>
      <c r="H788"/>
      <c r="I788" s="2"/>
    </row>
    <row r="789" spans="1:9" ht="14.5" x14ac:dyDescent="0.35">
      <c r="A789"/>
      <c r="B789"/>
      <c r="C789"/>
      <c r="D789"/>
      <c r="E789"/>
      <c r="F789"/>
      <c r="G789"/>
      <c r="H789"/>
      <c r="I789" s="2"/>
    </row>
    <row r="790" spans="1:9" ht="14.5" x14ac:dyDescent="0.35">
      <c r="A790"/>
      <c r="B790"/>
      <c r="C790"/>
      <c r="D790"/>
      <c r="E790"/>
      <c r="F790"/>
      <c r="G790"/>
      <c r="H790"/>
      <c r="I790" s="2"/>
    </row>
    <row r="791" spans="1:9" ht="14.5" x14ac:dyDescent="0.35">
      <c r="A791"/>
      <c r="B791"/>
      <c r="C791"/>
      <c r="D791"/>
      <c r="E791"/>
      <c r="F791"/>
      <c r="G791"/>
      <c r="H791"/>
      <c r="I791" s="2"/>
    </row>
    <row r="792" spans="1:9" ht="14.5" x14ac:dyDescent="0.35">
      <c r="A792"/>
      <c r="B792"/>
      <c r="C792"/>
      <c r="D792"/>
      <c r="E792"/>
      <c r="F792"/>
      <c r="G792"/>
      <c r="H792"/>
      <c r="I792" s="2"/>
    </row>
    <row r="793" spans="1:9" ht="14.5" x14ac:dyDescent="0.35">
      <c r="A793"/>
      <c r="B793"/>
      <c r="C793"/>
      <c r="D793"/>
      <c r="E793"/>
      <c r="F793"/>
      <c r="G793"/>
      <c r="H793"/>
      <c r="I793" s="2"/>
    </row>
    <row r="794" spans="1:9" ht="14.5" x14ac:dyDescent="0.35">
      <c r="A794"/>
      <c r="B794"/>
      <c r="C794"/>
      <c r="D794"/>
      <c r="E794"/>
      <c r="F794"/>
      <c r="G794"/>
      <c r="H794"/>
      <c r="I794" s="2"/>
    </row>
    <row r="795" spans="1:9" ht="14.5" x14ac:dyDescent="0.35">
      <c r="A795"/>
      <c r="B795"/>
      <c r="C795"/>
      <c r="D795"/>
      <c r="E795"/>
      <c r="F795"/>
      <c r="G795"/>
      <c r="H795"/>
      <c r="I795" s="2"/>
    </row>
    <row r="796" spans="1:9" ht="14.5" x14ac:dyDescent="0.35">
      <c r="A796"/>
      <c r="B796"/>
      <c r="C796"/>
      <c r="D796"/>
      <c r="E796"/>
      <c r="F796"/>
      <c r="G796"/>
      <c r="H796"/>
      <c r="I796" s="2"/>
    </row>
    <row r="797" spans="1:9" ht="14.5" x14ac:dyDescent="0.35">
      <c r="A797"/>
      <c r="B797"/>
      <c r="C797"/>
      <c r="D797"/>
      <c r="E797"/>
      <c r="F797"/>
      <c r="G797"/>
      <c r="H797"/>
      <c r="I797" s="2"/>
    </row>
    <row r="798" spans="1:9" ht="14.5" x14ac:dyDescent="0.35">
      <c r="A798"/>
      <c r="B798"/>
      <c r="C798"/>
      <c r="D798"/>
      <c r="E798"/>
      <c r="F798"/>
      <c r="G798"/>
      <c r="H798"/>
      <c r="I798" s="2"/>
    </row>
    <row r="799" spans="1:9" ht="14.5" x14ac:dyDescent="0.35">
      <c r="A799"/>
      <c r="B799"/>
      <c r="C799"/>
      <c r="D799"/>
      <c r="E799"/>
      <c r="F799"/>
      <c r="G799"/>
      <c r="H799"/>
      <c r="I799" s="2"/>
    </row>
    <row r="800" spans="1:9" ht="14.5" x14ac:dyDescent="0.35">
      <c r="A800"/>
      <c r="B800"/>
      <c r="C800"/>
      <c r="D800"/>
      <c r="E800"/>
      <c r="F800"/>
      <c r="G800"/>
      <c r="H800"/>
      <c r="I800" s="2"/>
    </row>
    <row r="801" spans="1:9" ht="14.5" x14ac:dyDescent="0.35">
      <c r="A801"/>
      <c r="B801"/>
      <c r="C801"/>
      <c r="D801"/>
      <c r="E801"/>
      <c r="F801"/>
      <c r="G801"/>
      <c r="H801"/>
      <c r="I801" s="2"/>
    </row>
    <row r="802" spans="1:9" ht="14.5" x14ac:dyDescent="0.35">
      <c r="A802"/>
      <c r="B802"/>
      <c r="C802"/>
      <c r="D802"/>
      <c r="E802"/>
      <c r="F802"/>
      <c r="G802"/>
      <c r="H802"/>
      <c r="I802" s="2"/>
    </row>
    <row r="803" spans="1:9" ht="14.5" x14ac:dyDescent="0.35">
      <c r="A803"/>
      <c r="B803"/>
      <c r="C803"/>
      <c r="D803"/>
      <c r="E803"/>
      <c r="F803"/>
      <c r="G803"/>
      <c r="H803"/>
      <c r="I803" s="2"/>
    </row>
    <row r="804" spans="1:9" ht="14.5" x14ac:dyDescent="0.35">
      <c r="A804"/>
      <c r="B804"/>
      <c r="C804"/>
      <c r="D804"/>
      <c r="E804"/>
      <c r="F804"/>
      <c r="G804"/>
      <c r="H804"/>
      <c r="I804" s="2"/>
    </row>
    <row r="805" spans="1:9" ht="14.5" x14ac:dyDescent="0.35">
      <c r="A805"/>
      <c r="B805"/>
      <c r="C805"/>
      <c r="D805"/>
      <c r="E805"/>
      <c r="F805"/>
      <c r="G805"/>
      <c r="H805"/>
      <c r="I805" s="2"/>
    </row>
    <row r="806" spans="1:9" ht="14.5" x14ac:dyDescent="0.35">
      <c r="A806"/>
      <c r="B806"/>
      <c r="C806"/>
      <c r="D806"/>
      <c r="E806"/>
      <c r="F806"/>
      <c r="G806"/>
      <c r="H806"/>
      <c r="I806" s="2"/>
    </row>
    <row r="807" spans="1:9" ht="14.5" x14ac:dyDescent="0.35">
      <c r="A807"/>
      <c r="B807"/>
      <c r="C807"/>
      <c r="D807"/>
      <c r="E807"/>
      <c r="F807"/>
      <c r="G807"/>
      <c r="H807"/>
      <c r="I807" s="2"/>
    </row>
    <row r="808" spans="1:9" ht="14.5" x14ac:dyDescent="0.35">
      <c r="A808"/>
      <c r="B808"/>
      <c r="C808"/>
      <c r="D808"/>
      <c r="E808"/>
      <c r="F808"/>
      <c r="G808"/>
      <c r="H808"/>
      <c r="I808" s="2"/>
    </row>
    <row r="809" spans="1:9" ht="14.5" x14ac:dyDescent="0.35">
      <c r="A809"/>
      <c r="B809"/>
      <c r="C809"/>
      <c r="D809"/>
      <c r="E809"/>
      <c r="F809"/>
      <c r="G809"/>
      <c r="H809"/>
      <c r="I809" s="2"/>
    </row>
    <row r="810" spans="1:9" ht="14.5" x14ac:dyDescent="0.35">
      <c r="A810"/>
      <c r="B810"/>
      <c r="C810"/>
      <c r="D810"/>
      <c r="E810"/>
      <c r="F810"/>
      <c r="G810"/>
      <c r="H810"/>
      <c r="I810" s="2"/>
    </row>
    <row r="811" spans="1:9" ht="14.5" x14ac:dyDescent="0.35">
      <c r="A811"/>
      <c r="B811"/>
      <c r="C811"/>
      <c r="D811"/>
      <c r="E811"/>
      <c r="F811"/>
      <c r="G811"/>
      <c r="H811"/>
      <c r="I811" s="2"/>
    </row>
    <row r="812" spans="1:9" ht="14.5" x14ac:dyDescent="0.35">
      <c r="A812"/>
      <c r="B812"/>
      <c r="C812"/>
      <c r="D812"/>
      <c r="E812"/>
      <c r="F812"/>
      <c r="G812"/>
      <c r="H812"/>
      <c r="I812" s="2"/>
    </row>
    <row r="813" spans="1:9" ht="14.5" x14ac:dyDescent="0.35">
      <c r="A813"/>
      <c r="B813"/>
      <c r="C813"/>
      <c r="D813"/>
      <c r="E813"/>
      <c r="F813"/>
      <c r="G813"/>
      <c r="H813"/>
      <c r="I813" s="2"/>
    </row>
    <row r="814" spans="1:9" ht="14.5" x14ac:dyDescent="0.35">
      <c r="A814"/>
      <c r="B814"/>
      <c r="C814"/>
      <c r="D814"/>
      <c r="E814"/>
      <c r="F814"/>
      <c r="G814"/>
      <c r="H814"/>
      <c r="I814" s="2"/>
    </row>
    <row r="815" spans="1:9" ht="14.5" x14ac:dyDescent="0.35">
      <c r="A815"/>
      <c r="B815"/>
      <c r="C815"/>
      <c r="D815"/>
      <c r="E815"/>
      <c r="F815"/>
      <c r="G815"/>
      <c r="H815"/>
      <c r="I815" s="2"/>
    </row>
    <row r="816" spans="1:9" ht="14.5" x14ac:dyDescent="0.35">
      <c r="A816"/>
      <c r="B816"/>
      <c r="C816"/>
      <c r="D816"/>
      <c r="E816"/>
      <c r="F816"/>
      <c r="G816"/>
      <c r="H816"/>
      <c r="I816" s="2"/>
    </row>
    <row r="817" spans="1:9" ht="14.5" x14ac:dyDescent="0.35">
      <c r="A817"/>
      <c r="B817"/>
      <c r="C817"/>
      <c r="D817"/>
      <c r="E817"/>
      <c r="F817"/>
      <c r="G817"/>
      <c r="H817"/>
      <c r="I817" s="2"/>
    </row>
    <row r="818" spans="1:9" ht="14.5" x14ac:dyDescent="0.35">
      <c r="A818"/>
      <c r="B818"/>
      <c r="C818"/>
      <c r="D818"/>
      <c r="E818"/>
      <c r="F818"/>
      <c r="G818"/>
      <c r="H818"/>
      <c r="I818" s="2"/>
    </row>
    <row r="819" spans="1:9" ht="14.5" x14ac:dyDescent="0.35">
      <c r="A819"/>
      <c r="B819"/>
      <c r="C819"/>
      <c r="D819"/>
      <c r="E819"/>
      <c r="F819"/>
      <c r="G819"/>
      <c r="H819"/>
      <c r="I819" s="2"/>
    </row>
    <row r="820" spans="1:9" ht="14.5" x14ac:dyDescent="0.35">
      <c r="A820"/>
      <c r="B820"/>
      <c r="C820"/>
      <c r="D820"/>
      <c r="E820"/>
      <c r="F820"/>
      <c r="G820"/>
      <c r="H820"/>
      <c r="I820" s="2"/>
    </row>
    <row r="821" spans="1:9" ht="14.5" x14ac:dyDescent="0.35">
      <c r="A821"/>
      <c r="B821"/>
      <c r="C821"/>
      <c r="D821"/>
      <c r="E821"/>
      <c r="F821"/>
      <c r="G821"/>
      <c r="H821"/>
      <c r="I821" s="2"/>
    </row>
    <row r="822" spans="1:9" ht="14.5" x14ac:dyDescent="0.35">
      <c r="A822"/>
      <c r="B822"/>
      <c r="C822"/>
      <c r="D822"/>
      <c r="E822"/>
      <c r="F822"/>
      <c r="G822"/>
      <c r="H822"/>
      <c r="I822" s="2"/>
    </row>
    <row r="823" spans="1:9" ht="14.5" x14ac:dyDescent="0.35">
      <c r="A823"/>
      <c r="B823"/>
      <c r="C823"/>
      <c r="D823"/>
      <c r="E823"/>
      <c r="F823"/>
      <c r="G823"/>
      <c r="H823"/>
      <c r="I823" s="2"/>
    </row>
    <row r="824" spans="1:9" ht="14.5" x14ac:dyDescent="0.35">
      <c r="A824"/>
      <c r="B824"/>
      <c r="C824"/>
      <c r="D824"/>
      <c r="E824"/>
      <c r="F824"/>
      <c r="G824"/>
      <c r="H824"/>
      <c r="I824" s="2"/>
    </row>
    <row r="825" spans="1:9" ht="14.5" x14ac:dyDescent="0.35">
      <c r="A825"/>
      <c r="B825"/>
      <c r="C825"/>
      <c r="D825"/>
      <c r="E825"/>
      <c r="F825"/>
      <c r="G825"/>
      <c r="H825"/>
      <c r="I825" s="2"/>
    </row>
    <row r="826" spans="1:9" ht="14.5" x14ac:dyDescent="0.35">
      <c r="A826"/>
      <c r="B826"/>
      <c r="C826"/>
      <c r="D826"/>
      <c r="E826"/>
      <c r="F826"/>
      <c r="G826"/>
      <c r="H826"/>
      <c r="I826" s="2"/>
    </row>
    <row r="827" spans="1:9" ht="14.5" x14ac:dyDescent="0.35">
      <c r="A827"/>
      <c r="B827"/>
      <c r="C827"/>
      <c r="D827"/>
      <c r="E827"/>
      <c r="F827"/>
      <c r="G827"/>
      <c r="H827"/>
      <c r="I827" s="2"/>
    </row>
    <row r="828" spans="1:9" ht="14.5" x14ac:dyDescent="0.35">
      <c r="A828"/>
      <c r="B828"/>
      <c r="C828"/>
      <c r="D828"/>
      <c r="E828"/>
      <c r="F828"/>
      <c r="G828"/>
      <c r="H828"/>
      <c r="I828" s="2"/>
    </row>
    <row r="829" spans="1:9" ht="14.5" x14ac:dyDescent="0.35">
      <c r="A829"/>
      <c r="B829"/>
      <c r="C829"/>
      <c r="D829"/>
      <c r="E829"/>
      <c r="F829"/>
      <c r="G829"/>
      <c r="H829"/>
      <c r="I829" s="2"/>
    </row>
    <row r="830" spans="1:9" ht="14.5" x14ac:dyDescent="0.35">
      <c r="A830"/>
      <c r="B830"/>
      <c r="C830"/>
      <c r="D830"/>
      <c r="E830"/>
      <c r="F830"/>
      <c r="G830"/>
      <c r="H830"/>
      <c r="I830" s="2"/>
    </row>
    <row r="831" spans="1:9" ht="14.5" x14ac:dyDescent="0.35">
      <c r="A831"/>
      <c r="B831"/>
      <c r="C831"/>
      <c r="D831"/>
      <c r="E831"/>
      <c r="F831"/>
      <c r="G831"/>
      <c r="H831"/>
      <c r="I831" s="2"/>
    </row>
    <row r="832" spans="1:9" ht="14.5" x14ac:dyDescent="0.35">
      <c r="A832"/>
      <c r="B832"/>
      <c r="C832"/>
      <c r="D832"/>
      <c r="E832"/>
      <c r="F832"/>
      <c r="G832"/>
      <c r="H832"/>
      <c r="I832" s="2"/>
    </row>
    <row r="833" spans="1:9" ht="14.5" x14ac:dyDescent="0.35">
      <c r="A833"/>
      <c r="B833"/>
      <c r="C833"/>
      <c r="D833"/>
      <c r="E833"/>
      <c r="F833"/>
      <c r="G833"/>
      <c r="H833"/>
      <c r="I833" s="2"/>
    </row>
    <row r="834" spans="1:9" ht="14.5" x14ac:dyDescent="0.35">
      <c r="A834"/>
      <c r="B834"/>
      <c r="C834"/>
      <c r="D834"/>
      <c r="E834"/>
      <c r="F834"/>
      <c r="G834"/>
      <c r="H834"/>
      <c r="I834" s="2"/>
    </row>
    <row r="835" spans="1:9" ht="14.5" x14ac:dyDescent="0.35">
      <c r="A835"/>
      <c r="B835"/>
      <c r="C835"/>
      <c r="D835"/>
      <c r="E835"/>
      <c r="F835"/>
      <c r="G835"/>
      <c r="H835"/>
      <c r="I835" s="2"/>
    </row>
    <row r="836" spans="1:9" ht="14.5" x14ac:dyDescent="0.35">
      <c r="A836"/>
      <c r="B836"/>
      <c r="C836"/>
      <c r="D836"/>
      <c r="E836"/>
      <c r="F836"/>
      <c r="G836"/>
      <c r="H836"/>
      <c r="I836" s="2"/>
    </row>
    <row r="837" spans="1:9" ht="14.5" x14ac:dyDescent="0.35">
      <c r="A837"/>
      <c r="B837"/>
      <c r="C837"/>
      <c r="D837"/>
      <c r="E837"/>
      <c r="F837"/>
      <c r="G837"/>
      <c r="H837"/>
      <c r="I837" s="2"/>
    </row>
    <row r="838" spans="1:9" ht="14.5" x14ac:dyDescent="0.35">
      <c r="A838"/>
      <c r="B838"/>
      <c r="C838"/>
      <c r="D838"/>
      <c r="E838"/>
      <c r="F838"/>
      <c r="G838"/>
      <c r="H838"/>
      <c r="I838" s="2"/>
    </row>
    <row r="839" spans="1:9" ht="14.5" x14ac:dyDescent="0.35">
      <c r="A839"/>
      <c r="B839"/>
      <c r="C839"/>
      <c r="D839"/>
      <c r="E839"/>
      <c r="F839"/>
      <c r="G839"/>
      <c r="H839"/>
      <c r="I839" s="2"/>
    </row>
    <row r="840" spans="1:9" ht="14.5" x14ac:dyDescent="0.35">
      <c r="A840"/>
      <c r="B840"/>
      <c r="C840"/>
      <c r="D840"/>
      <c r="E840"/>
      <c r="F840"/>
      <c r="G840"/>
      <c r="H840"/>
      <c r="I840" s="2"/>
    </row>
    <row r="841" spans="1:9" ht="14.5" x14ac:dyDescent="0.35">
      <c r="A841"/>
      <c r="B841"/>
      <c r="C841"/>
      <c r="D841"/>
      <c r="E841"/>
      <c r="F841"/>
      <c r="G841"/>
      <c r="H841"/>
      <c r="I841" s="2"/>
    </row>
    <row r="842" spans="1:9" ht="14.5" x14ac:dyDescent="0.35">
      <c r="A842"/>
      <c r="B842"/>
      <c r="C842"/>
      <c r="D842"/>
      <c r="E842"/>
      <c r="F842"/>
      <c r="G842"/>
      <c r="H842"/>
      <c r="I842" s="2"/>
    </row>
    <row r="843" spans="1:9" ht="14.5" x14ac:dyDescent="0.35">
      <c r="A843"/>
      <c r="B843"/>
      <c r="C843"/>
      <c r="D843"/>
      <c r="E843"/>
      <c r="F843"/>
      <c r="G843"/>
      <c r="H843"/>
      <c r="I843" s="2"/>
    </row>
    <row r="844" spans="1:9" ht="14.5" x14ac:dyDescent="0.35">
      <c r="A844"/>
      <c r="B844"/>
      <c r="C844"/>
      <c r="D844"/>
      <c r="E844"/>
      <c r="F844"/>
      <c r="G844"/>
      <c r="H844"/>
      <c r="I844" s="2"/>
    </row>
    <row r="845" spans="1:9" ht="14.5" x14ac:dyDescent="0.35">
      <c r="A845"/>
      <c r="B845"/>
      <c r="C845"/>
      <c r="D845"/>
      <c r="E845"/>
      <c r="F845"/>
      <c r="G845"/>
      <c r="H845"/>
      <c r="I845" s="2"/>
    </row>
    <row r="846" spans="1:9" ht="14.5" x14ac:dyDescent="0.35">
      <c r="A846"/>
      <c r="B846"/>
      <c r="C846"/>
      <c r="D846"/>
      <c r="E846"/>
      <c r="F846"/>
      <c r="G846"/>
      <c r="H846"/>
      <c r="I846" s="2"/>
    </row>
    <row r="847" spans="1:9" ht="14.5" x14ac:dyDescent="0.35">
      <c r="A847"/>
      <c r="B847"/>
      <c r="C847"/>
      <c r="D847"/>
      <c r="E847"/>
      <c r="F847"/>
      <c r="G847"/>
      <c r="H847"/>
      <c r="I847" s="2"/>
    </row>
    <row r="848" spans="1:9" ht="14.5" x14ac:dyDescent="0.35">
      <c r="A848"/>
      <c r="B848"/>
      <c r="C848"/>
      <c r="D848"/>
      <c r="E848"/>
      <c r="F848"/>
      <c r="G848"/>
      <c r="H848"/>
      <c r="I848" s="2"/>
    </row>
    <row r="849" spans="1:9" ht="14.5" x14ac:dyDescent="0.35">
      <c r="A849"/>
      <c r="B849"/>
      <c r="C849"/>
      <c r="D849"/>
      <c r="E849"/>
      <c r="F849"/>
      <c r="G849"/>
      <c r="H849"/>
      <c r="I849" s="2"/>
    </row>
    <row r="850" spans="1:9" ht="14.5" x14ac:dyDescent="0.35">
      <c r="A850"/>
      <c r="B850"/>
      <c r="C850"/>
      <c r="D850"/>
      <c r="E850"/>
      <c r="F850"/>
      <c r="G850"/>
      <c r="H850"/>
      <c r="I850" s="2"/>
    </row>
    <row r="851" spans="1:9" ht="14.5" x14ac:dyDescent="0.35">
      <c r="A851"/>
      <c r="B851"/>
      <c r="C851"/>
      <c r="D851"/>
      <c r="E851"/>
      <c r="F851"/>
      <c r="G851"/>
      <c r="H851"/>
      <c r="I851" s="2"/>
    </row>
    <row r="852" spans="1:9" ht="14.5" x14ac:dyDescent="0.35">
      <c r="A852"/>
      <c r="B852"/>
      <c r="C852"/>
      <c r="D852"/>
      <c r="E852"/>
      <c r="F852"/>
      <c r="G852"/>
      <c r="H852"/>
      <c r="I852" s="2"/>
    </row>
    <row r="853" spans="1:9" ht="14.5" x14ac:dyDescent="0.35">
      <c r="A853"/>
      <c r="B853"/>
      <c r="C853"/>
      <c r="D853"/>
      <c r="E853"/>
      <c r="F853"/>
      <c r="G853"/>
      <c r="H853"/>
      <c r="I853" s="2"/>
    </row>
    <row r="854" spans="1:9" ht="14.5" x14ac:dyDescent="0.35">
      <c r="A854"/>
      <c r="B854"/>
      <c r="C854"/>
      <c r="D854"/>
      <c r="E854"/>
      <c r="F854"/>
      <c r="G854"/>
      <c r="H854"/>
      <c r="I854" s="2"/>
    </row>
    <row r="855" spans="1:9" ht="14.5" x14ac:dyDescent="0.35">
      <c r="A855"/>
      <c r="B855"/>
      <c r="C855"/>
      <c r="D855"/>
      <c r="E855"/>
      <c r="F855"/>
      <c r="G855"/>
      <c r="H855"/>
      <c r="I855" s="2"/>
    </row>
    <row r="856" spans="1:9" ht="14.5" x14ac:dyDescent="0.35">
      <c r="A856"/>
      <c r="B856"/>
      <c r="C856"/>
      <c r="D856"/>
      <c r="E856"/>
      <c r="F856"/>
      <c r="G856"/>
      <c r="H856"/>
      <c r="I856" s="2"/>
    </row>
    <row r="857" spans="1:9" ht="14.5" x14ac:dyDescent="0.35">
      <c r="A857"/>
      <c r="B857"/>
      <c r="C857"/>
      <c r="D857"/>
      <c r="E857"/>
      <c r="F857"/>
      <c r="G857"/>
      <c r="H857"/>
      <c r="I857" s="2"/>
    </row>
    <row r="858" spans="1:9" ht="14.5" x14ac:dyDescent="0.35">
      <c r="A858"/>
      <c r="B858"/>
      <c r="C858"/>
      <c r="D858"/>
      <c r="E858"/>
      <c r="F858"/>
      <c r="G858"/>
      <c r="H858"/>
      <c r="I858" s="2"/>
    </row>
    <row r="859" spans="1:9" ht="14.5" x14ac:dyDescent="0.35">
      <c r="A859"/>
      <c r="B859"/>
      <c r="C859"/>
      <c r="D859"/>
      <c r="E859"/>
      <c r="F859"/>
      <c r="G859"/>
      <c r="H859"/>
      <c r="I859" s="2"/>
    </row>
    <row r="860" spans="1:9" ht="14.5" x14ac:dyDescent="0.35">
      <c r="A860"/>
      <c r="B860"/>
      <c r="C860"/>
      <c r="D860"/>
      <c r="E860"/>
      <c r="F860"/>
      <c r="G860"/>
      <c r="H860"/>
      <c r="I860" s="2"/>
    </row>
    <row r="861" spans="1:9" ht="14.5" x14ac:dyDescent="0.35">
      <c r="A861"/>
      <c r="B861"/>
      <c r="C861"/>
      <c r="D861"/>
      <c r="E861"/>
      <c r="F861"/>
      <c r="G861"/>
      <c r="H861"/>
      <c r="I861" s="2"/>
    </row>
    <row r="862" spans="1:9" ht="14.5" x14ac:dyDescent="0.35">
      <c r="A862"/>
      <c r="B862"/>
      <c r="C862"/>
      <c r="D862"/>
      <c r="E862"/>
      <c r="F862"/>
      <c r="G862"/>
      <c r="H862"/>
      <c r="I862" s="2"/>
    </row>
    <row r="863" spans="1:9" ht="14.5" x14ac:dyDescent="0.35">
      <c r="A863"/>
      <c r="B863"/>
      <c r="C863"/>
      <c r="D863"/>
      <c r="E863"/>
      <c r="F863"/>
      <c r="G863"/>
      <c r="H863"/>
      <c r="I863" s="2"/>
    </row>
    <row r="864" spans="1:9" ht="14.5" x14ac:dyDescent="0.35">
      <c r="A864"/>
      <c r="B864"/>
      <c r="C864"/>
      <c r="D864"/>
      <c r="E864"/>
      <c r="F864"/>
      <c r="G864"/>
      <c r="H864"/>
      <c r="I864" s="2"/>
    </row>
    <row r="865" spans="1:9" ht="14.5" x14ac:dyDescent="0.35">
      <c r="A865"/>
      <c r="B865"/>
      <c r="C865"/>
      <c r="D865"/>
      <c r="E865"/>
      <c r="F865"/>
      <c r="G865"/>
      <c r="H865"/>
      <c r="I865" s="2"/>
    </row>
    <row r="866" spans="1:9" ht="14.5" x14ac:dyDescent="0.35">
      <c r="A866"/>
      <c r="B866"/>
      <c r="C866"/>
      <c r="D866"/>
      <c r="E866"/>
      <c r="F866"/>
      <c r="G866"/>
      <c r="H866"/>
      <c r="I866" s="2"/>
    </row>
    <row r="867" spans="1:9" ht="14.5" x14ac:dyDescent="0.35">
      <c r="A867"/>
      <c r="B867"/>
      <c r="C867"/>
      <c r="D867"/>
      <c r="E867"/>
      <c r="F867"/>
      <c r="G867"/>
      <c r="H867"/>
      <c r="I867" s="2"/>
    </row>
    <row r="868" spans="1:9" ht="14.5" x14ac:dyDescent="0.35">
      <c r="A868"/>
      <c r="B868"/>
      <c r="C868"/>
      <c r="D868"/>
      <c r="E868"/>
      <c r="F868"/>
      <c r="G868"/>
      <c r="H868"/>
      <c r="I868" s="2"/>
    </row>
    <row r="869" spans="1:9" ht="14.5" x14ac:dyDescent="0.35">
      <c r="A869"/>
      <c r="B869"/>
      <c r="C869"/>
      <c r="D869"/>
      <c r="E869"/>
      <c r="F869"/>
      <c r="G869"/>
      <c r="H869"/>
      <c r="I869" s="2"/>
    </row>
    <row r="870" spans="1:9" ht="14.5" x14ac:dyDescent="0.35">
      <c r="A870"/>
      <c r="B870"/>
      <c r="C870"/>
      <c r="D870"/>
      <c r="E870"/>
      <c r="F870"/>
      <c r="G870"/>
      <c r="H870"/>
      <c r="I870" s="2"/>
    </row>
    <row r="871" spans="1:9" ht="14.5" x14ac:dyDescent="0.35">
      <c r="A871"/>
      <c r="B871"/>
      <c r="C871"/>
      <c r="D871"/>
      <c r="E871"/>
      <c r="F871"/>
      <c r="G871"/>
      <c r="H871"/>
      <c r="I871" s="2"/>
    </row>
    <row r="872" spans="1:9" ht="14.5" x14ac:dyDescent="0.35">
      <c r="A872"/>
      <c r="B872"/>
      <c r="C872"/>
      <c r="D872"/>
      <c r="E872"/>
      <c r="F872"/>
      <c r="G872"/>
      <c r="H872"/>
      <c r="I872" s="2"/>
    </row>
    <row r="873" spans="1:9" ht="14.5" x14ac:dyDescent="0.35">
      <c r="A873"/>
      <c r="B873"/>
      <c r="C873"/>
      <c r="D873"/>
      <c r="E873"/>
      <c r="F873"/>
      <c r="G873"/>
      <c r="H873"/>
      <c r="I873" s="2"/>
    </row>
    <row r="874" spans="1:9" ht="14.5" x14ac:dyDescent="0.35">
      <c r="A874"/>
      <c r="B874"/>
      <c r="C874"/>
      <c r="D874"/>
      <c r="E874"/>
      <c r="F874"/>
      <c r="G874"/>
      <c r="H874"/>
      <c r="I874" s="2"/>
    </row>
    <row r="875" spans="1:9" ht="14.5" x14ac:dyDescent="0.35">
      <c r="A875"/>
      <c r="B875"/>
      <c r="C875"/>
      <c r="D875"/>
      <c r="E875"/>
      <c r="F875"/>
      <c r="G875"/>
      <c r="H875"/>
      <c r="I875" s="2"/>
    </row>
    <row r="876" spans="1:9" ht="14.5" x14ac:dyDescent="0.35">
      <c r="A876"/>
      <c r="B876"/>
      <c r="C876"/>
      <c r="D876"/>
      <c r="E876"/>
      <c r="F876"/>
      <c r="G876"/>
      <c r="H876"/>
      <c r="I876" s="2"/>
    </row>
    <row r="877" spans="1:9" ht="14.5" x14ac:dyDescent="0.35">
      <c r="A877"/>
      <c r="B877"/>
      <c r="C877"/>
      <c r="D877"/>
      <c r="E877"/>
      <c r="F877"/>
      <c r="G877"/>
      <c r="H877"/>
      <c r="I877" s="2"/>
    </row>
    <row r="878" spans="1:9" ht="14.5" x14ac:dyDescent="0.35">
      <c r="A878"/>
      <c r="B878"/>
      <c r="C878"/>
      <c r="D878"/>
      <c r="E878"/>
      <c r="F878"/>
      <c r="G878"/>
      <c r="H878"/>
      <c r="I878" s="2"/>
    </row>
    <row r="879" spans="1:9" ht="14.5" x14ac:dyDescent="0.35">
      <c r="A879"/>
      <c r="B879"/>
      <c r="C879"/>
      <c r="D879"/>
      <c r="E879"/>
      <c r="F879"/>
      <c r="G879"/>
      <c r="H879"/>
      <c r="I879" s="2"/>
    </row>
    <row r="880" spans="1:9" ht="14.5" x14ac:dyDescent="0.35">
      <c r="A880"/>
      <c r="B880"/>
      <c r="C880"/>
      <c r="D880"/>
      <c r="E880"/>
      <c r="F880"/>
      <c r="G880"/>
      <c r="H880"/>
      <c r="I880" s="2"/>
    </row>
    <row r="881" spans="1:9" ht="14.5" x14ac:dyDescent="0.35">
      <c r="A881"/>
      <c r="B881"/>
      <c r="C881"/>
      <c r="D881"/>
      <c r="E881"/>
      <c r="F881"/>
      <c r="G881"/>
      <c r="H881"/>
      <c r="I881" s="2"/>
    </row>
    <row r="882" spans="1:9" ht="14.5" x14ac:dyDescent="0.35">
      <c r="A882"/>
      <c r="B882"/>
      <c r="C882"/>
      <c r="D882"/>
      <c r="E882"/>
      <c r="F882"/>
      <c r="G882"/>
      <c r="H882"/>
      <c r="I882" s="2"/>
    </row>
    <row r="883" spans="1:9" ht="14.5" x14ac:dyDescent="0.35">
      <c r="A883"/>
      <c r="B883"/>
      <c r="C883"/>
      <c r="D883"/>
      <c r="E883"/>
      <c r="F883"/>
      <c r="G883"/>
      <c r="H883"/>
      <c r="I883" s="2"/>
    </row>
    <row r="884" spans="1:9" ht="14.5" x14ac:dyDescent="0.35">
      <c r="A884"/>
      <c r="B884"/>
      <c r="C884"/>
      <c r="D884"/>
      <c r="E884"/>
      <c r="F884"/>
      <c r="G884"/>
      <c r="H884"/>
      <c r="I884" s="2"/>
    </row>
    <row r="885" spans="1:9" ht="14.5" x14ac:dyDescent="0.35">
      <c r="A885"/>
      <c r="B885"/>
      <c r="C885"/>
      <c r="D885"/>
      <c r="E885"/>
      <c r="F885"/>
      <c r="G885"/>
      <c r="H885"/>
      <c r="I885" s="2"/>
    </row>
    <row r="886" spans="1:9" ht="14.5" x14ac:dyDescent="0.35">
      <c r="A886"/>
      <c r="B886"/>
      <c r="C886"/>
      <c r="D886"/>
      <c r="E886"/>
      <c r="F886"/>
      <c r="G886"/>
      <c r="H886"/>
      <c r="I886" s="2"/>
    </row>
    <row r="887" spans="1:9" ht="14.5" x14ac:dyDescent="0.35">
      <c r="A887"/>
      <c r="B887"/>
      <c r="C887"/>
      <c r="D887"/>
      <c r="E887"/>
      <c r="F887"/>
      <c r="G887"/>
      <c r="H887"/>
      <c r="I887" s="2"/>
    </row>
    <row r="888" spans="1:9" ht="14.5" x14ac:dyDescent="0.35">
      <c r="A888"/>
      <c r="B888"/>
      <c r="C888"/>
      <c r="D888"/>
      <c r="E888"/>
      <c r="F888"/>
      <c r="G888"/>
      <c r="H888"/>
      <c r="I888" s="2"/>
    </row>
    <row r="889" spans="1:9" ht="14.5" x14ac:dyDescent="0.35">
      <c r="A889"/>
      <c r="B889"/>
      <c r="C889"/>
      <c r="D889"/>
      <c r="E889"/>
      <c r="F889"/>
      <c r="G889"/>
      <c r="H889"/>
      <c r="I889" s="2"/>
    </row>
    <row r="890" spans="1:9" ht="14.5" x14ac:dyDescent="0.35">
      <c r="A890"/>
      <c r="B890"/>
      <c r="C890"/>
      <c r="D890"/>
      <c r="E890"/>
      <c r="F890"/>
      <c r="G890"/>
      <c r="H890"/>
      <c r="I890" s="2"/>
    </row>
    <row r="891" spans="1:9" ht="14.5" x14ac:dyDescent="0.35">
      <c r="A891"/>
      <c r="B891"/>
      <c r="C891"/>
      <c r="D891"/>
      <c r="E891"/>
      <c r="F891"/>
      <c r="G891"/>
      <c r="H891"/>
      <c r="I891" s="2"/>
    </row>
    <row r="892" spans="1:9" ht="14.5" x14ac:dyDescent="0.35">
      <c r="A892"/>
      <c r="B892"/>
      <c r="C892"/>
      <c r="D892"/>
      <c r="E892"/>
      <c r="F892"/>
      <c r="G892"/>
      <c r="H892"/>
      <c r="I892" s="2"/>
    </row>
    <row r="893" spans="1:9" ht="14.5" x14ac:dyDescent="0.35">
      <c r="A893"/>
      <c r="B893"/>
      <c r="C893"/>
      <c r="D893"/>
      <c r="E893"/>
      <c r="F893"/>
      <c r="G893"/>
      <c r="H893"/>
      <c r="I893" s="2"/>
    </row>
    <row r="894" spans="1:9" ht="14.5" x14ac:dyDescent="0.35">
      <c r="A894"/>
      <c r="B894"/>
      <c r="C894"/>
      <c r="D894"/>
      <c r="E894"/>
      <c r="F894"/>
      <c r="G894"/>
      <c r="H894"/>
      <c r="I894" s="2"/>
    </row>
    <row r="895" spans="1:9" ht="14.5" x14ac:dyDescent="0.35">
      <c r="A895"/>
      <c r="B895"/>
      <c r="C895"/>
      <c r="D895"/>
      <c r="E895"/>
      <c r="F895"/>
      <c r="G895"/>
      <c r="H895"/>
      <c r="I895" s="2"/>
    </row>
    <row r="896" spans="1:9" ht="14.5" x14ac:dyDescent="0.35">
      <c r="A896"/>
      <c r="B896"/>
      <c r="C896"/>
      <c r="D896"/>
      <c r="E896"/>
      <c r="F896"/>
      <c r="G896"/>
      <c r="H896"/>
      <c r="I896" s="2"/>
    </row>
    <row r="897" spans="1:9" ht="14.5" x14ac:dyDescent="0.35">
      <c r="A897"/>
      <c r="B897"/>
      <c r="C897"/>
      <c r="D897"/>
      <c r="E897"/>
      <c r="F897"/>
      <c r="G897"/>
      <c r="H897"/>
      <c r="I897" s="2"/>
    </row>
    <row r="898" spans="1:9" ht="14.5" x14ac:dyDescent="0.35">
      <c r="A898"/>
      <c r="B898"/>
      <c r="C898"/>
      <c r="D898"/>
      <c r="E898"/>
      <c r="F898"/>
      <c r="G898"/>
      <c r="H898"/>
      <c r="I898" s="2"/>
    </row>
    <row r="899" spans="1:9" ht="14.5" x14ac:dyDescent="0.35">
      <c r="A899"/>
      <c r="B899"/>
      <c r="C899"/>
      <c r="D899"/>
      <c r="E899"/>
      <c r="F899"/>
      <c r="G899"/>
      <c r="H899"/>
      <c r="I899" s="2"/>
    </row>
    <row r="900" spans="1:9" ht="14.5" x14ac:dyDescent="0.35">
      <c r="A900"/>
      <c r="B900"/>
      <c r="C900"/>
      <c r="D900"/>
      <c r="E900"/>
      <c r="F900"/>
      <c r="G900"/>
      <c r="H900"/>
      <c r="I900" s="2"/>
    </row>
    <row r="901" spans="1:9" ht="14.5" x14ac:dyDescent="0.35">
      <c r="A901"/>
      <c r="B901"/>
      <c r="C901"/>
      <c r="D901"/>
      <c r="E901"/>
      <c r="F901"/>
      <c r="G901"/>
      <c r="H901"/>
      <c r="I901" s="2"/>
    </row>
    <row r="902" spans="1:9" x14ac:dyDescent="0.25">
      <c r="A902"/>
      <c r="B902"/>
      <c r="C902"/>
      <c r="D902"/>
      <c r="E902"/>
      <c r="F902"/>
      <c r="G902"/>
      <c r="H902"/>
    </row>
    <row r="903" spans="1:9" x14ac:dyDescent="0.25">
      <c r="A903"/>
      <c r="B903"/>
      <c r="C903"/>
      <c r="D903"/>
      <c r="E903"/>
      <c r="F903"/>
      <c r="G903"/>
      <c r="H903"/>
    </row>
    <row r="904" spans="1:9" x14ac:dyDescent="0.25">
      <c r="A904"/>
      <c r="B904"/>
      <c r="C904"/>
      <c r="D904"/>
      <c r="E904"/>
      <c r="F904"/>
      <c r="G904"/>
      <c r="H904"/>
    </row>
    <row r="905" spans="1:9" x14ac:dyDescent="0.25">
      <c r="A905"/>
      <c r="B905"/>
      <c r="C905"/>
      <c r="D905"/>
      <c r="E905"/>
      <c r="F905"/>
      <c r="G905"/>
      <c r="H905"/>
    </row>
    <row r="906" spans="1:9" x14ac:dyDescent="0.25">
      <c r="A906"/>
      <c r="B906"/>
      <c r="C906"/>
      <c r="D906"/>
      <c r="E906"/>
      <c r="F906"/>
      <c r="G906"/>
      <c r="H906"/>
    </row>
    <row r="907" spans="1:9" x14ac:dyDescent="0.25">
      <c r="A907"/>
      <c r="B907"/>
      <c r="C907"/>
      <c r="D907"/>
      <c r="E907"/>
      <c r="F907"/>
      <c r="G907"/>
      <c r="H907"/>
    </row>
    <row r="908" spans="1:9" x14ac:dyDescent="0.25">
      <c r="A908"/>
      <c r="B908"/>
      <c r="C908"/>
      <c r="D908"/>
      <c r="E908"/>
      <c r="F908"/>
      <c r="G908"/>
      <c r="H908"/>
    </row>
    <row r="909" spans="1:9" x14ac:dyDescent="0.25">
      <c r="A909"/>
      <c r="B909"/>
      <c r="C909"/>
      <c r="D909"/>
      <c r="E909"/>
      <c r="F909"/>
      <c r="G909"/>
      <c r="H909"/>
    </row>
    <row r="910" spans="1:9" x14ac:dyDescent="0.25">
      <c r="A910"/>
      <c r="B910"/>
      <c r="C910"/>
      <c r="D910"/>
      <c r="E910"/>
      <c r="F910"/>
      <c r="G910"/>
      <c r="H910"/>
    </row>
    <row r="911" spans="1:9" x14ac:dyDescent="0.25">
      <c r="A911"/>
      <c r="B911"/>
      <c r="C911"/>
      <c r="D911"/>
      <c r="E911"/>
      <c r="F911"/>
      <c r="G911"/>
      <c r="H911"/>
    </row>
    <row r="912" spans="1:9" x14ac:dyDescent="0.25">
      <c r="A912"/>
      <c r="B912"/>
      <c r="C912"/>
      <c r="D912"/>
      <c r="E912"/>
      <c r="F912"/>
      <c r="G912"/>
      <c r="H912"/>
    </row>
    <row r="913" spans="1:8" x14ac:dyDescent="0.25">
      <c r="A913"/>
      <c r="B913"/>
      <c r="C913"/>
      <c r="D913"/>
      <c r="E913"/>
      <c r="F913"/>
      <c r="G913"/>
      <c r="H913"/>
    </row>
    <row r="914" spans="1:8" x14ac:dyDescent="0.25">
      <c r="A914"/>
      <c r="B914"/>
      <c r="C914"/>
      <c r="D914"/>
      <c r="E914"/>
      <c r="F914"/>
      <c r="G914"/>
      <c r="H914"/>
    </row>
    <row r="915" spans="1:8" x14ac:dyDescent="0.25">
      <c r="A915"/>
      <c r="B915"/>
      <c r="C915"/>
      <c r="D915"/>
      <c r="E915"/>
      <c r="F915"/>
      <c r="G915"/>
      <c r="H915"/>
    </row>
    <row r="916" spans="1:8" x14ac:dyDescent="0.25">
      <c r="A916"/>
      <c r="B916"/>
      <c r="C916"/>
      <c r="D916"/>
      <c r="E916"/>
      <c r="F916"/>
      <c r="G916"/>
      <c r="H916"/>
    </row>
    <row r="917" spans="1:8" x14ac:dyDescent="0.25">
      <c r="A917"/>
      <c r="B917"/>
      <c r="C917"/>
      <c r="D917"/>
      <c r="E917"/>
      <c r="F917"/>
      <c r="G917"/>
      <c r="H917"/>
    </row>
    <row r="918" spans="1:8" x14ac:dyDescent="0.25">
      <c r="A918"/>
      <c r="B918"/>
      <c r="C918"/>
      <c r="D918"/>
      <c r="E918"/>
      <c r="F918"/>
      <c r="G918"/>
      <c r="H918"/>
    </row>
    <row r="919" spans="1:8" x14ac:dyDescent="0.25">
      <c r="A919"/>
      <c r="B919"/>
      <c r="C919"/>
      <c r="D919"/>
      <c r="E919"/>
      <c r="F919"/>
      <c r="G919"/>
      <c r="H919"/>
    </row>
    <row r="920" spans="1:8" x14ac:dyDescent="0.25">
      <c r="A920"/>
      <c r="B920"/>
      <c r="C920"/>
      <c r="D920"/>
      <c r="E920"/>
      <c r="F920"/>
      <c r="G920"/>
      <c r="H920"/>
    </row>
    <row r="921" spans="1:8" x14ac:dyDescent="0.25">
      <c r="A921"/>
      <c r="B921"/>
      <c r="C921"/>
      <c r="D921"/>
      <c r="E921"/>
      <c r="F921"/>
      <c r="G921"/>
      <c r="H921"/>
    </row>
    <row r="922" spans="1:8" x14ac:dyDescent="0.25">
      <c r="A922"/>
      <c r="B922"/>
      <c r="C922"/>
      <c r="D922"/>
      <c r="E922"/>
      <c r="F922"/>
      <c r="G922"/>
      <c r="H922"/>
    </row>
    <row r="923" spans="1:8" x14ac:dyDescent="0.25">
      <c r="A923"/>
      <c r="B923"/>
      <c r="C923"/>
      <c r="D923"/>
      <c r="E923"/>
      <c r="F923"/>
      <c r="G923"/>
      <c r="H923"/>
    </row>
    <row r="924" spans="1:8" x14ac:dyDescent="0.25">
      <c r="A924"/>
      <c r="B924"/>
      <c r="C924"/>
      <c r="D924"/>
      <c r="E924"/>
      <c r="F924"/>
      <c r="G924"/>
      <c r="H924"/>
    </row>
    <row r="925" spans="1:8" x14ac:dyDescent="0.25">
      <c r="A925"/>
      <c r="B925"/>
      <c r="C925"/>
      <c r="D925"/>
      <c r="E925"/>
      <c r="F925"/>
      <c r="G925"/>
      <c r="H925"/>
    </row>
    <row r="926" spans="1:8" x14ac:dyDescent="0.25">
      <c r="A926"/>
      <c r="B926"/>
      <c r="C926"/>
      <c r="D926"/>
      <c r="E926"/>
      <c r="F926"/>
      <c r="G926"/>
      <c r="H926"/>
    </row>
    <row r="927" spans="1:8" x14ac:dyDescent="0.25">
      <c r="A927"/>
      <c r="B927"/>
      <c r="C927"/>
      <c r="D927"/>
      <c r="E927"/>
      <c r="F927"/>
      <c r="G927"/>
      <c r="H927"/>
    </row>
    <row r="928" spans="1:8" x14ac:dyDescent="0.25">
      <c r="A928"/>
      <c r="B928"/>
      <c r="C928"/>
      <c r="D928"/>
      <c r="E928"/>
      <c r="F928"/>
      <c r="G928"/>
      <c r="H928"/>
    </row>
    <row r="929" spans="1:8" x14ac:dyDescent="0.25">
      <c r="A929"/>
      <c r="B929"/>
      <c r="C929"/>
      <c r="D929"/>
      <c r="E929"/>
      <c r="F929"/>
      <c r="G929"/>
      <c r="H929"/>
    </row>
    <row r="930" spans="1:8" x14ac:dyDescent="0.25">
      <c r="A930"/>
      <c r="B930"/>
      <c r="C930"/>
      <c r="D930"/>
      <c r="E930"/>
      <c r="F930"/>
      <c r="G930"/>
      <c r="H930"/>
    </row>
    <row r="931" spans="1:8" x14ac:dyDescent="0.25">
      <c r="A931"/>
      <c r="B931"/>
      <c r="C931"/>
      <c r="D931"/>
      <c r="E931"/>
      <c r="F931"/>
      <c r="G931"/>
      <c r="H931"/>
    </row>
    <row r="932" spans="1:8" x14ac:dyDescent="0.25">
      <c r="A932"/>
      <c r="B932"/>
      <c r="C932"/>
      <c r="D932"/>
      <c r="E932"/>
      <c r="F932"/>
      <c r="G932"/>
      <c r="H932"/>
    </row>
    <row r="933" spans="1:8" x14ac:dyDescent="0.25">
      <c r="A933"/>
      <c r="B933"/>
      <c r="C933"/>
      <c r="D933"/>
      <c r="E933"/>
      <c r="F933"/>
      <c r="G933"/>
      <c r="H933"/>
    </row>
    <row r="934" spans="1:8" x14ac:dyDescent="0.25">
      <c r="A934"/>
      <c r="B934"/>
      <c r="C934"/>
      <c r="D934"/>
      <c r="E934"/>
      <c r="F934"/>
      <c r="G934"/>
      <c r="H934"/>
    </row>
    <row r="935" spans="1:8" x14ac:dyDescent="0.25">
      <c r="A935"/>
      <c r="B935"/>
      <c r="C935"/>
      <c r="D935"/>
      <c r="E935"/>
      <c r="F935"/>
      <c r="G935"/>
      <c r="H935"/>
    </row>
    <row r="936" spans="1:8" x14ac:dyDescent="0.25">
      <c r="A936"/>
      <c r="B936"/>
      <c r="C936"/>
      <c r="D936"/>
      <c r="E936"/>
      <c r="F936"/>
      <c r="G936"/>
      <c r="H936"/>
    </row>
    <row r="937" spans="1:8" x14ac:dyDescent="0.25">
      <c r="A937"/>
      <c r="B937"/>
      <c r="C937"/>
      <c r="D937"/>
      <c r="E937"/>
      <c r="F937"/>
      <c r="G937"/>
      <c r="H937"/>
    </row>
    <row r="938" spans="1:8" x14ac:dyDescent="0.25">
      <c r="A938"/>
      <c r="B938"/>
      <c r="C938"/>
      <c r="D938"/>
      <c r="E938"/>
      <c r="F938"/>
      <c r="G938"/>
      <c r="H938"/>
    </row>
    <row r="939" spans="1:8" x14ac:dyDescent="0.25">
      <c r="A939"/>
      <c r="B939"/>
      <c r="C939"/>
      <c r="D939"/>
      <c r="E939"/>
      <c r="F939"/>
      <c r="G939"/>
      <c r="H939"/>
    </row>
    <row r="940" spans="1:8" x14ac:dyDescent="0.25">
      <c r="A940"/>
      <c r="B940"/>
      <c r="C940"/>
      <c r="D940"/>
      <c r="E940"/>
      <c r="F940"/>
      <c r="G940"/>
      <c r="H940"/>
    </row>
    <row r="941" spans="1:8" x14ac:dyDescent="0.25">
      <c r="A941"/>
      <c r="B941"/>
      <c r="C941"/>
      <c r="D941"/>
      <c r="E941"/>
      <c r="F941"/>
      <c r="G941"/>
      <c r="H941"/>
    </row>
    <row r="942" spans="1:8" x14ac:dyDescent="0.25">
      <c r="A942"/>
      <c r="B942"/>
      <c r="C942"/>
      <c r="D942"/>
      <c r="E942"/>
      <c r="F942"/>
      <c r="G942"/>
      <c r="H942"/>
    </row>
    <row r="943" spans="1:8" x14ac:dyDescent="0.25">
      <c r="A943"/>
      <c r="B943"/>
      <c r="C943"/>
      <c r="D943"/>
      <c r="E943"/>
      <c r="F943"/>
      <c r="G943"/>
      <c r="H943"/>
    </row>
    <row r="944" spans="1:8" x14ac:dyDescent="0.25">
      <c r="A944"/>
      <c r="B944"/>
      <c r="C944"/>
      <c r="D944"/>
      <c r="E944"/>
      <c r="F944"/>
      <c r="G944"/>
      <c r="H944"/>
    </row>
    <row r="945" spans="1:8" x14ac:dyDescent="0.25">
      <c r="A945"/>
      <c r="B945"/>
      <c r="C945"/>
      <c r="D945"/>
      <c r="E945"/>
      <c r="F945"/>
      <c r="G945"/>
      <c r="H945"/>
    </row>
    <row r="946" spans="1:8" x14ac:dyDescent="0.25">
      <c r="A946"/>
      <c r="B946"/>
      <c r="C946"/>
      <c r="D946"/>
      <c r="E946"/>
      <c r="F946"/>
      <c r="G946"/>
      <c r="H946"/>
    </row>
    <row r="947" spans="1:8" x14ac:dyDescent="0.25">
      <c r="A947"/>
      <c r="B947"/>
      <c r="C947"/>
      <c r="D947"/>
      <c r="E947"/>
      <c r="F947"/>
      <c r="G947"/>
      <c r="H947"/>
    </row>
    <row r="948" spans="1:8" x14ac:dyDescent="0.25">
      <c r="A948"/>
      <c r="B948"/>
      <c r="C948"/>
      <c r="D948"/>
      <c r="E948"/>
      <c r="F948"/>
      <c r="G948"/>
      <c r="H948"/>
    </row>
    <row r="949" spans="1:8" x14ac:dyDescent="0.25">
      <c r="A949"/>
      <c r="B949"/>
      <c r="C949"/>
      <c r="D949"/>
      <c r="E949"/>
      <c r="F949"/>
      <c r="G949"/>
      <c r="H949"/>
    </row>
    <row r="950" spans="1:8" x14ac:dyDescent="0.25">
      <c r="A950"/>
      <c r="B950"/>
      <c r="C950"/>
      <c r="D950"/>
      <c r="E950"/>
      <c r="F950"/>
      <c r="G950"/>
      <c r="H950"/>
    </row>
    <row r="951" spans="1:8" x14ac:dyDescent="0.25">
      <c r="A951"/>
      <c r="B951"/>
      <c r="C951"/>
      <c r="D951"/>
      <c r="E951"/>
      <c r="F951"/>
      <c r="G951"/>
      <c r="H951"/>
    </row>
    <row r="952" spans="1:8" x14ac:dyDescent="0.25">
      <c r="A952"/>
      <c r="B952"/>
      <c r="C952"/>
      <c r="D952"/>
      <c r="E952"/>
      <c r="F952"/>
      <c r="G952"/>
      <c r="H952"/>
    </row>
    <row r="953" spans="1:8" x14ac:dyDescent="0.25">
      <c r="A953"/>
      <c r="B953"/>
      <c r="C953"/>
      <c r="D953"/>
      <c r="E953"/>
      <c r="F953"/>
      <c r="G953"/>
      <c r="H953"/>
    </row>
    <row r="954" spans="1:8" x14ac:dyDescent="0.25">
      <c r="A954"/>
      <c r="B954"/>
      <c r="C954"/>
      <c r="D954"/>
      <c r="E954"/>
      <c r="F954"/>
      <c r="G954"/>
      <c r="H954"/>
    </row>
    <row r="955" spans="1:8" x14ac:dyDescent="0.25">
      <c r="A955"/>
      <c r="B955"/>
      <c r="C955"/>
      <c r="D955"/>
      <c r="E955"/>
      <c r="F955"/>
      <c r="G955"/>
      <c r="H955"/>
    </row>
    <row r="956" spans="1:8" x14ac:dyDescent="0.25">
      <c r="A956"/>
      <c r="B956"/>
      <c r="C956"/>
      <c r="D956"/>
      <c r="E956"/>
      <c r="F956"/>
      <c r="G956"/>
      <c r="H956"/>
    </row>
    <row r="957" spans="1:8" x14ac:dyDescent="0.25">
      <c r="A957"/>
      <c r="B957"/>
      <c r="C957"/>
      <c r="D957"/>
      <c r="E957"/>
      <c r="F957"/>
      <c r="G957"/>
      <c r="H957"/>
    </row>
    <row r="958" spans="1:8" x14ac:dyDescent="0.25">
      <c r="A958"/>
      <c r="B958"/>
      <c r="C958"/>
      <c r="D958"/>
      <c r="E958"/>
      <c r="F958"/>
      <c r="G958"/>
      <c r="H958"/>
    </row>
    <row r="959" spans="1:8" x14ac:dyDescent="0.25">
      <c r="A959"/>
      <c r="B959"/>
      <c r="C959"/>
      <c r="D959"/>
      <c r="E959"/>
      <c r="F959"/>
      <c r="G959"/>
      <c r="H959"/>
    </row>
    <row r="960" spans="1:8" x14ac:dyDescent="0.25">
      <c r="A960"/>
      <c r="B960"/>
      <c r="C960"/>
      <c r="D960"/>
      <c r="E960"/>
      <c r="F960"/>
      <c r="G960"/>
      <c r="H960"/>
    </row>
    <row r="961" spans="1:8" x14ac:dyDescent="0.25">
      <c r="A961"/>
      <c r="B961"/>
      <c r="C961"/>
      <c r="D961"/>
      <c r="E961"/>
      <c r="F961"/>
      <c r="G961"/>
      <c r="H961"/>
    </row>
    <row r="962" spans="1:8" x14ac:dyDescent="0.25">
      <c r="A962"/>
      <c r="B962"/>
      <c r="C962"/>
      <c r="D962"/>
      <c r="E962"/>
      <c r="F962"/>
      <c r="G962"/>
      <c r="H962"/>
    </row>
    <row r="963" spans="1:8" x14ac:dyDescent="0.25">
      <c r="A963"/>
      <c r="B963"/>
      <c r="C963"/>
      <c r="D963"/>
      <c r="E963"/>
      <c r="F963"/>
      <c r="G963"/>
      <c r="H963"/>
    </row>
    <row r="964" spans="1:8" x14ac:dyDescent="0.25">
      <c r="A964"/>
      <c r="B964"/>
      <c r="C964"/>
      <c r="D964"/>
      <c r="E964"/>
      <c r="F964"/>
      <c r="G964"/>
      <c r="H964"/>
    </row>
    <row r="965" spans="1:8" x14ac:dyDescent="0.25">
      <c r="A965"/>
      <c r="B965"/>
      <c r="C965"/>
      <c r="D965"/>
      <c r="E965"/>
      <c r="F965"/>
      <c r="G965"/>
      <c r="H965"/>
    </row>
    <row r="966" spans="1:8" x14ac:dyDescent="0.25">
      <c r="A966"/>
      <c r="B966"/>
      <c r="C966"/>
      <c r="D966"/>
      <c r="E966"/>
      <c r="F966"/>
      <c r="G966"/>
      <c r="H966"/>
    </row>
    <row r="967" spans="1:8" x14ac:dyDescent="0.25">
      <c r="A967"/>
      <c r="B967"/>
      <c r="C967"/>
      <c r="D967"/>
      <c r="E967"/>
      <c r="F967"/>
      <c r="G967"/>
      <c r="H967"/>
    </row>
    <row r="968" spans="1:8" x14ac:dyDescent="0.25">
      <c r="A968"/>
      <c r="B968"/>
      <c r="C968"/>
      <c r="D968"/>
      <c r="E968"/>
      <c r="F968"/>
      <c r="G968"/>
      <c r="H968"/>
    </row>
    <row r="969" spans="1:8" x14ac:dyDescent="0.25">
      <c r="A969"/>
      <c r="B969"/>
      <c r="C969"/>
      <c r="D969"/>
      <c r="E969"/>
      <c r="F969"/>
      <c r="G969"/>
      <c r="H969"/>
    </row>
    <row r="970" spans="1:8" x14ac:dyDescent="0.25">
      <c r="A970"/>
      <c r="B970"/>
      <c r="C970"/>
      <c r="D970"/>
      <c r="E970"/>
      <c r="F970"/>
      <c r="G970"/>
      <c r="H970"/>
    </row>
    <row r="971" spans="1:8" x14ac:dyDescent="0.25">
      <c r="A971"/>
      <c r="B971"/>
      <c r="C971"/>
      <c r="D971"/>
      <c r="E971"/>
      <c r="F971"/>
      <c r="G971"/>
      <c r="H971"/>
    </row>
    <row r="972" spans="1:8" x14ac:dyDescent="0.25">
      <c r="A972"/>
      <c r="B972"/>
      <c r="C972"/>
      <c r="D972"/>
      <c r="E972"/>
      <c r="F972"/>
      <c r="G972"/>
      <c r="H972"/>
    </row>
    <row r="973" spans="1:8" x14ac:dyDescent="0.25">
      <c r="A973"/>
      <c r="B973"/>
      <c r="C973"/>
      <c r="D973"/>
      <c r="E973"/>
      <c r="F973"/>
      <c r="G973"/>
      <c r="H973"/>
    </row>
    <row r="974" spans="1:8" x14ac:dyDescent="0.25">
      <c r="A974"/>
      <c r="B974"/>
      <c r="C974"/>
      <c r="D974"/>
      <c r="E974"/>
      <c r="F974"/>
      <c r="G974"/>
      <c r="H974"/>
    </row>
    <row r="975" spans="1:8" x14ac:dyDescent="0.25">
      <c r="A975"/>
      <c r="B975"/>
      <c r="C975"/>
      <c r="D975"/>
      <c r="E975"/>
      <c r="F975"/>
      <c r="G975"/>
      <c r="H975"/>
    </row>
    <row r="976" spans="1:8" x14ac:dyDescent="0.25">
      <c r="A976"/>
      <c r="B976"/>
      <c r="C976"/>
      <c r="D976"/>
      <c r="E976"/>
      <c r="F976"/>
      <c r="G976"/>
      <c r="H976"/>
    </row>
    <row r="977" spans="1:8" x14ac:dyDescent="0.25">
      <c r="A977"/>
      <c r="B977"/>
      <c r="C977"/>
      <c r="D977"/>
      <c r="E977"/>
      <c r="F977"/>
      <c r="G977"/>
      <c r="H977"/>
    </row>
    <row r="978" spans="1:8" x14ac:dyDescent="0.25">
      <c r="A978"/>
      <c r="B978"/>
      <c r="C978"/>
      <c r="D978"/>
      <c r="E978"/>
      <c r="F978"/>
      <c r="G978"/>
      <c r="H978"/>
    </row>
    <row r="979" spans="1:8" x14ac:dyDescent="0.25">
      <c r="A979"/>
      <c r="B979"/>
      <c r="C979"/>
      <c r="D979"/>
      <c r="E979"/>
      <c r="F979"/>
      <c r="G979"/>
      <c r="H979"/>
    </row>
    <row r="980" spans="1:8" x14ac:dyDescent="0.25">
      <c r="A980"/>
      <c r="B980"/>
      <c r="C980"/>
      <c r="D980"/>
      <c r="E980"/>
      <c r="F980"/>
      <c r="G980"/>
      <c r="H980"/>
    </row>
    <row r="981" spans="1:8" x14ac:dyDescent="0.25">
      <c r="A981"/>
      <c r="B981"/>
      <c r="C981"/>
      <c r="D981"/>
      <c r="E981"/>
      <c r="F981"/>
      <c r="G981"/>
      <c r="H981"/>
    </row>
    <row r="982" spans="1:8" x14ac:dyDescent="0.25">
      <c r="A982"/>
      <c r="B982"/>
      <c r="C982"/>
      <c r="D982"/>
      <c r="E982"/>
      <c r="F982"/>
      <c r="G982"/>
      <c r="H982"/>
    </row>
    <row r="983" spans="1:8" x14ac:dyDescent="0.25">
      <c r="A983"/>
      <c r="B983"/>
      <c r="C983"/>
      <c r="D983"/>
      <c r="E983"/>
      <c r="F983"/>
      <c r="G983"/>
      <c r="H983"/>
    </row>
    <row r="984" spans="1:8" x14ac:dyDescent="0.25">
      <c r="A984"/>
      <c r="B984"/>
      <c r="C984"/>
      <c r="D984"/>
      <c r="E984"/>
      <c r="F984"/>
      <c r="G984"/>
      <c r="H984"/>
    </row>
    <row r="985" spans="1:8" x14ac:dyDescent="0.25">
      <c r="A985"/>
      <c r="B985"/>
      <c r="C985"/>
      <c r="D985"/>
      <c r="E985"/>
      <c r="F985"/>
      <c r="G985"/>
      <c r="H985"/>
    </row>
    <row r="986" spans="1:8" x14ac:dyDescent="0.25">
      <c r="A986"/>
      <c r="B986"/>
      <c r="C986"/>
      <c r="D986"/>
      <c r="E986"/>
      <c r="F986"/>
      <c r="G986"/>
      <c r="H986"/>
    </row>
    <row r="987" spans="1:8" x14ac:dyDescent="0.25">
      <c r="A987"/>
      <c r="B987"/>
      <c r="C987"/>
      <c r="D987"/>
      <c r="E987"/>
      <c r="F987"/>
      <c r="G987"/>
      <c r="H987"/>
    </row>
    <row r="988" spans="1:8" x14ac:dyDescent="0.25">
      <c r="A988"/>
      <c r="B988"/>
      <c r="C988"/>
      <c r="D988"/>
      <c r="E988"/>
      <c r="F988"/>
      <c r="G988"/>
      <c r="H988"/>
    </row>
    <row r="989" spans="1:8" x14ac:dyDescent="0.25">
      <c r="A989"/>
      <c r="B989"/>
      <c r="C989"/>
      <c r="D989"/>
      <c r="E989"/>
      <c r="F989"/>
      <c r="G989"/>
      <c r="H989"/>
    </row>
    <row r="990" spans="1:8" x14ac:dyDescent="0.25">
      <c r="A990"/>
      <c r="B990"/>
      <c r="C990"/>
      <c r="D990"/>
      <c r="E990"/>
      <c r="F990"/>
      <c r="G990"/>
      <c r="H990"/>
    </row>
    <row r="991" spans="1:8" x14ac:dyDescent="0.25">
      <c r="A991"/>
      <c r="B991"/>
      <c r="C991"/>
      <c r="D991"/>
      <c r="E991"/>
      <c r="F991"/>
      <c r="G991"/>
      <c r="H991"/>
    </row>
    <row r="992" spans="1:8" x14ac:dyDescent="0.25">
      <c r="A992"/>
      <c r="B992"/>
      <c r="C992"/>
      <c r="D992"/>
      <c r="E992"/>
      <c r="F992"/>
      <c r="G992"/>
      <c r="H992"/>
    </row>
    <row r="993" spans="1:8" x14ac:dyDescent="0.25">
      <c r="A993"/>
      <c r="B993"/>
      <c r="C993"/>
      <c r="D993"/>
      <c r="E993"/>
      <c r="F993"/>
      <c r="G993"/>
      <c r="H993"/>
    </row>
    <row r="994" spans="1:8" x14ac:dyDescent="0.25">
      <c r="A994"/>
      <c r="B994"/>
      <c r="C994"/>
      <c r="D994"/>
      <c r="E994"/>
      <c r="F994"/>
      <c r="G994"/>
      <c r="H994"/>
    </row>
    <row r="995" spans="1:8" x14ac:dyDescent="0.25">
      <c r="A995"/>
      <c r="B995"/>
      <c r="C995"/>
      <c r="D995"/>
      <c r="E995"/>
      <c r="F995"/>
      <c r="G995"/>
      <c r="H995"/>
    </row>
    <row r="996" spans="1:8" x14ac:dyDescent="0.25">
      <c r="A996"/>
      <c r="B996"/>
      <c r="C996"/>
      <c r="D996"/>
      <c r="E996"/>
      <c r="F996"/>
      <c r="G996"/>
      <c r="H996"/>
    </row>
    <row r="997" spans="1:8" x14ac:dyDescent="0.25">
      <c r="A997"/>
      <c r="B997"/>
      <c r="C997"/>
      <c r="D997"/>
      <c r="E997"/>
      <c r="F997"/>
      <c r="G997"/>
      <c r="H997"/>
    </row>
    <row r="998" spans="1:8" x14ac:dyDescent="0.25">
      <c r="A998"/>
      <c r="B998"/>
      <c r="C998"/>
      <c r="D998"/>
      <c r="E998"/>
      <c r="F998"/>
      <c r="G998"/>
      <c r="H998"/>
    </row>
    <row r="999" spans="1:8" x14ac:dyDescent="0.25">
      <c r="A999"/>
      <c r="B999"/>
      <c r="C999"/>
      <c r="D999"/>
      <c r="E999"/>
      <c r="F999"/>
      <c r="G999"/>
      <c r="H999"/>
    </row>
    <row r="1000" spans="1:8" x14ac:dyDescent="0.25">
      <c r="A1000"/>
      <c r="B1000"/>
      <c r="C1000"/>
      <c r="D1000"/>
      <c r="E1000"/>
      <c r="F1000"/>
      <c r="G1000"/>
      <c r="H1000"/>
    </row>
    <row r="1001" spans="1:8" x14ac:dyDescent="0.25">
      <c r="A1001"/>
      <c r="B1001"/>
      <c r="C1001"/>
      <c r="D1001"/>
      <c r="E1001"/>
      <c r="F1001"/>
      <c r="G1001"/>
      <c r="H1001"/>
    </row>
    <row r="1002" spans="1:8" x14ac:dyDescent="0.25">
      <c r="A1002"/>
      <c r="B1002"/>
      <c r="C1002"/>
      <c r="D1002"/>
      <c r="E1002"/>
      <c r="F1002"/>
      <c r="G1002"/>
      <c r="H1002"/>
    </row>
    <row r="1003" spans="1:8" x14ac:dyDescent="0.25">
      <c r="A1003"/>
      <c r="B1003"/>
      <c r="C1003"/>
      <c r="D1003"/>
      <c r="E1003"/>
      <c r="F1003"/>
      <c r="G1003"/>
      <c r="H1003"/>
    </row>
    <row r="1004" spans="1:8" x14ac:dyDescent="0.25">
      <c r="A1004"/>
      <c r="B1004"/>
      <c r="C1004"/>
      <c r="D1004"/>
      <c r="E1004"/>
      <c r="F1004"/>
      <c r="G1004"/>
      <c r="H1004"/>
    </row>
    <row r="1005" spans="1:8" x14ac:dyDescent="0.25">
      <c r="A1005"/>
      <c r="B1005"/>
      <c r="C1005"/>
      <c r="D1005"/>
      <c r="E1005"/>
      <c r="F1005"/>
      <c r="G1005"/>
      <c r="H1005"/>
    </row>
    <row r="1006" spans="1:8" x14ac:dyDescent="0.25">
      <c r="A1006"/>
      <c r="B1006"/>
      <c r="C1006"/>
      <c r="D1006"/>
      <c r="E1006"/>
      <c r="F1006"/>
      <c r="G1006"/>
      <c r="H1006"/>
    </row>
    <row r="1007" spans="1:8" x14ac:dyDescent="0.25">
      <c r="A1007"/>
      <c r="B1007"/>
      <c r="C1007"/>
      <c r="D1007"/>
      <c r="E1007"/>
      <c r="F1007"/>
      <c r="G1007"/>
      <c r="H1007"/>
    </row>
    <row r="1008" spans="1:8" x14ac:dyDescent="0.25">
      <c r="A1008"/>
      <c r="B1008"/>
      <c r="C1008"/>
      <c r="D1008"/>
      <c r="E1008"/>
      <c r="F1008"/>
      <c r="G1008"/>
      <c r="H1008"/>
    </row>
    <row r="1009" spans="1:8" x14ac:dyDescent="0.25">
      <c r="A1009"/>
      <c r="B1009"/>
      <c r="C1009"/>
      <c r="D1009"/>
      <c r="E1009"/>
      <c r="F1009"/>
      <c r="G1009"/>
      <c r="H1009"/>
    </row>
    <row r="1010" spans="1:8" x14ac:dyDescent="0.25">
      <c r="A1010"/>
      <c r="B1010"/>
      <c r="C1010"/>
      <c r="D1010"/>
      <c r="E1010"/>
      <c r="F1010"/>
      <c r="G1010"/>
      <c r="H1010"/>
    </row>
    <row r="1011" spans="1:8" x14ac:dyDescent="0.25">
      <c r="A1011"/>
      <c r="B1011"/>
      <c r="C1011"/>
      <c r="D1011"/>
      <c r="E1011"/>
      <c r="F1011"/>
      <c r="G1011"/>
      <c r="H1011"/>
    </row>
    <row r="1012" spans="1:8" x14ac:dyDescent="0.25">
      <c r="A1012"/>
      <c r="B1012"/>
      <c r="C1012"/>
      <c r="D1012"/>
      <c r="E1012"/>
      <c r="F1012"/>
      <c r="G1012"/>
      <c r="H1012"/>
    </row>
    <row r="1013" spans="1:8" x14ac:dyDescent="0.25">
      <c r="A1013"/>
      <c r="B1013"/>
      <c r="C1013"/>
      <c r="D1013"/>
      <c r="E1013"/>
      <c r="F1013"/>
      <c r="G1013"/>
      <c r="H1013"/>
    </row>
    <row r="1014" spans="1:8" x14ac:dyDescent="0.25">
      <c r="A1014"/>
      <c r="B1014"/>
      <c r="C1014"/>
      <c r="D1014"/>
      <c r="E1014"/>
      <c r="F1014"/>
      <c r="G1014"/>
      <c r="H1014"/>
    </row>
    <row r="1015" spans="1:8" x14ac:dyDescent="0.25">
      <c r="A1015"/>
      <c r="B1015"/>
      <c r="C1015"/>
      <c r="D1015"/>
      <c r="E1015"/>
      <c r="F1015"/>
      <c r="G1015"/>
      <c r="H1015"/>
    </row>
    <row r="1016" spans="1:8" x14ac:dyDescent="0.25">
      <c r="A1016"/>
      <c r="B1016"/>
      <c r="C1016"/>
      <c r="D1016"/>
      <c r="E1016"/>
      <c r="F1016"/>
      <c r="G1016"/>
      <c r="H1016"/>
    </row>
    <row r="1017" spans="1:8" x14ac:dyDescent="0.25">
      <c r="A1017"/>
      <c r="B1017"/>
      <c r="C1017"/>
      <c r="D1017"/>
      <c r="E1017"/>
      <c r="F1017"/>
      <c r="G1017"/>
      <c r="H1017"/>
    </row>
    <row r="1018" spans="1:8" x14ac:dyDescent="0.25">
      <c r="A1018"/>
      <c r="B1018"/>
      <c r="C1018"/>
      <c r="D1018"/>
      <c r="E1018"/>
      <c r="F1018"/>
      <c r="G1018"/>
      <c r="H1018"/>
    </row>
    <row r="1019" spans="1:8" x14ac:dyDescent="0.25">
      <c r="A1019"/>
      <c r="B1019"/>
      <c r="C1019"/>
      <c r="D1019"/>
      <c r="E1019"/>
      <c r="F1019"/>
      <c r="G1019"/>
      <c r="H1019"/>
    </row>
    <row r="1020" spans="1:8" x14ac:dyDescent="0.25">
      <c r="A1020"/>
      <c r="B1020"/>
      <c r="C1020"/>
      <c r="D1020"/>
      <c r="E1020"/>
      <c r="F1020"/>
      <c r="G1020"/>
      <c r="H1020"/>
    </row>
    <row r="1021" spans="1:8" x14ac:dyDescent="0.25">
      <c r="A1021"/>
      <c r="B1021"/>
      <c r="C1021"/>
      <c r="D1021"/>
      <c r="E1021"/>
      <c r="F1021"/>
      <c r="G1021"/>
      <c r="H1021"/>
    </row>
    <row r="1022" spans="1:8" x14ac:dyDescent="0.25">
      <c r="A1022"/>
      <c r="B1022"/>
      <c r="C1022"/>
      <c r="D1022"/>
      <c r="E1022"/>
      <c r="F1022"/>
      <c r="G1022"/>
      <c r="H1022"/>
    </row>
    <row r="1023" spans="1:8" x14ac:dyDescent="0.25">
      <c r="A1023"/>
      <c r="B1023"/>
      <c r="C1023"/>
      <c r="D1023"/>
      <c r="E1023"/>
      <c r="F1023"/>
      <c r="G1023"/>
      <c r="H1023"/>
    </row>
    <row r="1024" spans="1:8" x14ac:dyDescent="0.25">
      <c r="A1024"/>
      <c r="B1024"/>
      <c r="C1024"/>
      <c r="D1024"/>
      <c r="E1024"/>
      <c r="F1024"/>
      <c r="G1024"/>
      <c r="H1024"/>
    </row>
    <row r="1025" spans="1:8" x14ac:dyDescent="0.25">
      <c r="A1025"/>
      <c r="B1025"/>
      <c r="C1025"/>
      <c r="D1025"/>
      <c r="E1025"/>
      <c r="F1025"/>
      <c r="G1025"/>
      <c r="H1025"/>
    </row>
    <row r="1026" spans="1:8" x14ac:dyDescent="0.25">
      <c r="A1026"/>
      <c r="B1026"/>
      <c r="C1026"/>
      <c r="D1026"/>
      <c r="E1026"/>
      <c r="F1026"/>
      <c r="G1026"/>
      <c r="H1026"/>
    </row>
    <row r="1027" spans="1:8" x14ac:dyDescent="0.25">
      <c r="A1027"/>
      <c r="B1027"/>
      <c r="C1027"/>
      <c r="D1027"/>
      <c r="E1027"/>
      <c r="F1027"/>
      <c r="G1027"/>
      <c r="H1027"/>
    </row>
    <row r="1028" spans="1:8" x14ac:dyDescent="0.25">
      <c r="A1028"/>
      <c r="B1028"/>
      <c r="C1028"/>
      <c r="D1028"/>
      <c r="E1028"/>
      <c r="F1028"/>
      <c r="G1028"/>
      <c r="H1028"/>
    </row>
    <row r="1029" spans="1:8" x14ac:dyDescent="0.25">
      <c r="A1029"/>
      <c r="B1029"/>
      <c r="C1029"/>
      <c r="D1029"/>
      <c r="E1029"/>
      <c r="F1029"/>
      <c r="G1029"/>
      <c r="H1029"/>
    </row>
    <row r="1030" spans="1:8" x14ac:dyDescent="0.25">
      <c r="A1030"/>
      <c r="B1030"/>
      <c r="C1030"/>
      <c r="D1030"/>
      <c r="E1030"/>
      <c r="F1030"/>
      <c r="G1030"/>
      <c r="H1030"/>
    </row>
    <row r="1031" spans="1:8" x14ac:dyDescent="0.25">
      <c r="A1031"/>
      <c r="B1031"/>
      <c r="C1031"/>
      <c r="D1031"/>
      <c r="E1031"/>
      <c r="F1031"/>
      <c r="G1031"/>
      <c r="H1031"/>
    </row>
    <row r="1032" spans="1:8" x14ac:dyDescent="0.25">
      <c r="A1032"/>
      <c r="B1032"/>
      <c r="C1032"/>
      <c r="D1032"/>
      <c r="E1032"/>
      <c r="F1032"/>
      <c r="G1032"/>
      <c r="H1032"/>
    </row>
    <row r="1033" spans="1:8" x14ac:dyDescent="0.25">
      <c r="A1033"/>
      <c r="B1033"/>
      <c r="C1033"/>
      <c r="D1033"/>
      <c r="E1033"/>
      <c r="F1033"/>
      <c r="G1033"/>
      <c r="H1033"/>
    </row>
    <row r="1034" spans="1:8" x14ac:dyDescent="0.25">
      <c r="A1034"/>
      <c r="B1034"/>
      <c r="C1034"/>
      <c r="D1034"/>
      <c r="E1034"/>
      <c r="F1034"/>
      <c r="G1034"/>
      <c r="H1034"/>
    </row>
    <row r="1035" spans="1:8" x14ac:dyDescent="0.25">
      <c r="A1035"/>
      <c r="B1035"/>
      <c r="C1035"/>
      <c r="D1035"/>
      <c r="E1035"/>
      <c r="F1035"/>
      <c r="G1035"/>
      <c r="H1035"/>
    </row>
    <row r="1036" spans="1:8" x14ac:dyDescent="0.25">
      <c r="A1036"/>
      <c r="B1036"/>
      <c r="C1036"/>
      <c r="D1036"/>
      <c r="E1036"/>
      <c r="F1036"/>
      <c r="G1036"/>
      <c r="H1036"/>
    </row>
    <row r="1037" spans="1:8" x14ac:dyDescent="0.25">
      <c r="A1037"/>
      <c r="B1037"/>
      <c r="C1037"/>
      <c r="D1037"/>
      <c r="E1037"/>
      <c r="F1037"/>
      <c r="G1037"/>
      <c r="H1037"/>
    </row>
    <row r="1038" spans="1:8" x14ac:dyDescent="0.25">
      <c r="A1038"/>
      <c r="B1038"/>
      <c r="C1038"/>
      <c r="D1038"/>
      <c r="E1038"/>
      <c r="F1038"/>
      <c r="G1038"/>
      <c r="H1038"/>
    </row>
    <row r="1039" spans="1:8" x14ac:dyDescent="0.25">
      <c r="A1039"/>
      <c r="B1039"/>
      <c r="C1039"/>
      <c r="D1039"/>
      <c r="E1039"/>
      <c r="F1039"/>
      <c r="G1039"/>
      <c r="H1039"/>
    </row>
    <row r="1040" spans="1:8" x14ac:dyDescent="0.25">
      <c r="A1040"/>
      <c r="B1040"/>
      <c r="C1040"/>
      <c r="D1040"/>
      <c r="E1040"/>
      <c r="F1040"/>
      <c r="G1040"/>
      <c r="H1040"/>
    </row>
    <row r="1041" spans="1:8" x14ac:dyDescent="0.25">
      <c r="A1041"/>
      <c r="B1041"/>
      <c r="C1041"/>
      <c r="D1041"/>
      <c r="E1041"/>
      <c r="F1041"/>
      <c r="G1041"/>
      <c r="H1041"/>
    </row>
    <row r="1042" spans="1:8" x14ac:dyDescent="0.25">
      <c r="A1042"/>
      <c r="B1042"/>
      <c r="C1042"/>
      <c r="D1042"/>
      <c r="E1042"/>
      <c r="F1042"/>
      <c r="G1042"/>
      <c r="H1042"/>
    </row>
    <row r="1043" spans="1:8" x14ac:dyDescent="0.25">
      <c r="A1043"/>
      <c r="B1043"/>
      <c r="C1043"/>
      <c r="D1043"/>
      <c r="E1043"/>
      <c r="F1043"/>
      <c r="G1043"/>
      <c r="H1043"/>
    </row>
    <row r="1044" spans="1:8" x14ac:dyDescent="0.25">
      <c r="A1044"/>
      <c r="B1044"/>
      <c r="C1044"/>
      <c r="D1044"/>
      <c r="E1044"/>
      <c r="F1044"/>
      <c r="G1044"/>
      <c r="H1044"/>
    </row>
    <row r="1045" spans="1:8" x14ac:dyDescent="0.25">
      <c r="A1045"/>
      <c r="B1045"/>
      <c r="C1045"/>
      <c r="D1045"/>
      <c r="E1045"/>
      <c r="F1045"/>
      <c r="G1045"/>
      <c r="H1045"/>
    </row>
  </sheetData>
  <mergeCells count="533">
    <mergeCell ref="A758:E758"/>
    <mergeCell ref="F758:G758"/>
    <mergeCell ref="A759:E759"/>
    <mergeCell ref="F759:G759"/>
    <mergeCell ref="A2:H2"/>
    <mergeCell ref="A4:H4"/>
    <mergeCell ref="A6:H6"/>
    <mergeCell ref="A603:G603"/>
    <mergeCell ref="A755:E755"/>
    <mergeCell ref="F755:G755"/>
    <mergeCell ref="A756:E756"/>
    <mergeCell ref="F756:G756"/>
    <mergeCell ref="A757:E757"/>
    <mergeCell ref="F757:G757"/>
    <mergeCell ref="A751:E751"/>
    <mergeCell ref="F751:G751"/>
    <mergeCell ref="A752:E752"/>
    <mergeCell ref="F752:G752"/>
    <mergeCell ref="F753:G753"/>
    <mergeCell ref="A754:E754"/>
    <mergeCell ref="F754:G754"/>
    <mergeCell ref="A753:E753"/>
    <mergeCell ref="A748:D748"/>
    <mergeCell ref="F748:G748"/>
    <mergeCell ref="B749:C749"/>
    <mergeCell ref="F749:G749"/>
    <mergeCell ref="A750:D750"/>
    <mergeCell ref="F750:G750"/>
    <mergeCell ref="A745:D745"/>
    <mergeCell ref="F745:G745"/>
    <mergeCell ref="A746:A747"/>
    <mergeCell ref="B746:C746"/>
    <mergeCell ref="F746:G746"/>
    <mergeCell ref="B747:C747"/>
    <mergeCell ref="F747:G747"/>
    <mergeCell ref="F741:G741"/>
    <mergeCell ref="B742:C742"/>
    <mergeCell ref="F742:G742"/>
    <mergeCell ref="B743:C743"/>
    <mergeCell ref="F743:G743"/>
    <mergeCell ref="B744:C744"/>
    <mergeCell ref="F744:G744"/>
    <mergeCell ref="A737:D737"/>
    <mergeCell ref="F737:G737"/>
    <mergeCell ref="A738:A744"/>
    <mergeCell ref="B738:C738"/>
    <mergeCell ref="F738:G738"/>
    <mergeCell ref="B739:C739"/>
    <mergeCell ref="F739:G739"/>
    <mergeCell ref="B740:C740"/>
    <mergeCell ref="F740:G740"/>
    <mergeCell ref="B741:C741"/>
    <mergeCell ref="A734:A736"/>
    <mergeCell ref="B734:C734"/>
    <mergeCell ref="F734:G734"/>
    <mergeCell ref="B735:C735"/>
    <mergeCell ref="F735:G735"/>
    <mergeCell ref="B736:C736"/>
    <mergeCell ref="F736:G736"/>
    <mergeCell ref="B731:C731"/>
    <mergeCell ref="F731:G731"/>
    <mergeCell ref="B732:C732"/>
    <mergeCell ref="F732:G732"/>
    <mergeCell ref="A733:D733"/>
    <mergeCell ref="F733:G733"/>
    <mergeCell ref="B728:C728"/>
    <mergeCell ref="F728:G728"/>
    <mergeCell ref="B729:C729"/>
    <mergeCell ref="F729:G729"/>
    <mergeCell ref="B730:C730"/>
    <mergeCell ref="F730:G730"/>
    <mergeCell ref="B725:C725"/>
    <mergeCell ref="F725:G725"/>
    <mergeCell ref="B726:C726"/>
    <mergeCell ref="F726:G726"/>
    <mergeCell ref="B727:C727"/>
    <mergeCell ref="F727:G727"/>
    <mergeCell ref="F721:G721"/>
    <mergeCell ref="B722:C722"/>
    <mergeCell ref="F722:G722"/>
    <mergeCell ref="B723:C723"/>
    <mergeCell ref="F723:G723"/>
    <mergeCell ref="B724:C724"/>
    <mergeCell ref="F724:G724"/>
    <mergeCell ref="A717:D717"/>
    <mergeCell ref="F717:G717"/>
    <mergeCell ref="A718:A732"/>
    <mergeCell ref="B718:C718"/>
    <mergeCell ref="F718:G718"/>
    <mergeCell ref="B719:C719"/>
    <mergeCell ref="F719:G719"/>
    <mergeCell ref="B720:C720"/>
    <mergeCell ref="F720:G720"/>
    <mergeCell ref="B721:C721"/>
    <mergeCell ref="B714:C714"/>
    <mergeCell ref="F714:G714"/>
    <mergeCell ref="B715:C715"/>
    <mergeCell ref="F715:G715"/>
    <mergeCell ref="B716:C716"/>
    <mergeCell ref="F716:G716"/>
    <mergeCell ref="F710:G710"/>
    <mergeCell ref="B711:C711"/>
    <mergeCell ref="F711:G711"/>
    <mergeCell ref="B712:C712"/>
    <mergeCell ref="F712:G712"/>
    <mergeCell ref="B713:C713"/>
    <mergeCell ref="F713:G713"/>
    <mergeCell ref="F705:G705"/>
    <mergeCell ref="A706:A716"/>
    <mergeCell ref="B706:C706"/>
    <mergeCell ref="F706:G706"/>
    <mergeCell ref="F707:G707"/>
    <mergeCell ref="B708:C708"/>
    <mergeCell ref="F708:G708"/>
    <mergeCell ref="B709:C709"/>
    <mergeCell ref="F709:G709"/>
    <mergeCell ref="B710:C710"/>
    <mergeCell ref="B701:C701"/>
    <mergeCell ref="F701:G701"/>
    <mergeCell ref="B702:C702"/>
    <mergeCell ref="F702:G702"/>
    <mergeCell ref="F703:G703"/>
    <mergeCell ref="B704:C704"/>
    <mergeCell ref="F704:G704"/>
    <mergeCell ref="B698:C698"/>
    <mergeCell ref="F698:G698"/>
    <mergeCell ref="B699:C699"/>
    <mergeCell ref="F699:G699"/>
    <mergeCell ref="B700:C700"/>
    <mergeCell ref="F700:G700"/>
    <mergeCell ref="B695:C695"/>
    <mergeCell ref="F695:G695"/>
    <mergeCell ref="B696:C696"/>
    <mergeCell ref="F696:G696"/>
    <mergeCell ref="B697:C697"/>
    <mergeCell ref="F697:G697"/>
    <mergeCell ref="F690:G690"/>
    <mergeCell ref="B691:C691"/>
    <mergeCell ref="F691:G691"/>
    <mergeCell ref="A692:D692"/>
    <mergeCell ref="F692:G692"/>
    <mergeCell ref="A693:A702"/>
    <mergeCell ref="B693:C693"/>
    <mergeCell ref="F693:G693"/>
    <mergeCell ref="B694:C694"/>
    <mergeCell ref="F694:G694"/>
    <mergeCell ref="A686:D686"/>
    <mergeCell ref="F686:G686"/>
    <mergeCell ref="A687:A691"/>
    <mergeCell ref="B687:C687"/>
    <mergeCell ref="F687:G687"/>
    <mergeCell ref="B688:C688"/>
    <mergeCell ref="F688:G688"/>
    <mergeCell ref="B689:C689"/>
    <mergeCell ref="F689:G689"/>
    <mergeCell ref="B690:C690"/>
    <mergeCell ref="B682:C682"/>
    <mergeCell ref="F682:G682"/>
    <mergeCell ref="A683:D683"/>
    <mergeCell ref="F683:G683"/>
    <mergeCell ref="A684:A685"/>
    <mergeCell ref="B684:C684"/>
    <mergeCell ref="F684:G684"/>
    <mergeCell ref="B685:C685"/>
    <mergeCell ref="F685:G685"/>
    <mergeCell ref="B679:C679"/>
    <mergeCell ref="F679:G679"/>
    <mergeCell ref="B680:C680"/>
    <mergeCell ref="F680:G680"/>
    <mergeCell ref="B681:C681"/>
    <mergeCell ref="F681:G681"/>
    <mergeCell ref="B676:C676"/>
    <mergeCell ref="F676:G676"/>
    <mergeCell ref="B677:C677"/>
    <mergeCell ref="F677:G677"/>
    <mergeCell ref="B678:C678"/>
    <mergeCell ref="F678:G678"/>
    <mergeCell ref="B673:C673"/>
    <mergeCell ref="F673:G673"/>
    <mergeCell ref="B674:C674"/>
    <mergeCell ref="F674:G674"/>
    <mergeCell ref="B675:C675"/>
    <mergeCell ref="F675:G675"/>
    <mergeCell ref="F669:G669"/>
    <mergeCell ref="B670:C670"/>
    <mergeCell ref="F670:G670"/>
    <mergeCell ref="B671:C671"/>
    <mergeCell ref="F671:G671"/>
    <mergeCell ref="B672:C672"/>
    <mergeCell ref="F672:G672"/>
    <mergeCell ref="A665:D665"/>
    <mergeCell ref="F665:G665"/>
    <mergeCell ref="A666:A682"/>
    <mergeCell ref="B666:C666"/>
    <mergeCell ref="F666:G666"/>
    <mergeCell ref="B667:C667"/>
    <mergeCell ref="F667:G667"/>
    <mergeCell ref="B668:C668"/>
    <mergeCell ref="F668:G668"/>
    <mergeCell ref="B669:C669"/>
    <mergeCell ref="F661:G661"/>
    <mergeCell ref="A662:D662"/>
    <mergeCell ref="F662:G662"/>
    <mergeCell ref="A663:A664"/>
    <mergeCell ref="B663:C663"/>
    <mergeCell ref="F663:G663"/>
    <mergeCell ref="B664:C664"/>
    <mergeCell ref="F664:G664"/>
    <mergeCell ref="B657:C657"/>
    <mergeCell ref="F657:G657"/>
    <mergeCell ref="A658:D658"/>
    <mergeCell ref="F658:G658"/>
    <mergeCell ref="A659:A661"/>
    <mergeCell ref="B659:C659"/>
    <mergeCell ref="F659:G659"/>
    <mergeCell ref="B660:C660"/>
    <mergeCell ref="F660:G660"/>
    <mergeCell ref="B661:C661"/>
    <mergeCell ref="B654:C654"/>
    <mergeCell ref="F654:G654"/>
    <mergeCell ref="B655:C655"/>
    <mergeCell ref="F655:G655"/>
    <mergeCell ref="B656:C656"/>
    <mergeCell ref="F656:G656"/>
    <mergeCell ref="B651:C651"/>
    <mergeCell ref="F651:G651"/>
    <mergeCell ref="B652:C652"/>
    <mergeCell ref="F652:G652"/>
    <mergeCell ref="B653:C653"/>
    <mergeCell ref="F653:G653"/>
    <mergeCell ref="B648:C648"/>
    <mergeCell ref="F648:G648"/>
    <mergeCell ref="B649:C649"/>
    <mergeCell ref="F649:G649"/>
    <mergeCell ref="B650:C650"/>
    <mergeCell ref="F650:G650"/>
    <mergeCell ref="F644:G644"/>
    <mergeCell ref="B645:C645"/>
    <mergeCell ref="F645:G645"/>
    <mergeCell ref="B646:C646"/>
    <mergeCell ref="F646:G646"/>
    <mergeCell ref="B647:C647"/>
    <mergeCell ref="F647:G647"/>
    <mergeCell ref="A640:A657"/>
    <mergeCell ref="B640:C640"/>
    <mergeCell ref="F640:G640"/>
    <mergeCell ref="B641:C641"/>
    <mergeCell ref="F641:G641"/>
    <mergeCell ref="B642:C642"/>
    <mergeCell ref="F642:G642"/>
    <mergeCell ref="B643:C643"/>
    <mergeCell ref="F643:G643"/>
    <mergeCell ref="B644:C644"/>
    <mergeCell ref="B637:C637"/>
    <mergeCell ref="F637:G637"/>
    <mergeCell ref="B638:C638"/>
    <mergeCell ref="F638:G638"/>
    <mergeCell ref="A639:D639"/>
    <mergeCell ref="F639:G639"/>
    <mergeCell ref="B634:C634"/>
    <mergeCell ref="F634:G634"/>
    <mergeCell ref="B635:C635"/>
    <mergeCell ref="F635:G635"/>
    <mergeCell ref="B636:C636"/>
    <mergeCell ref="F636:G636"/>
    <mergeCell ref="B631:C631"/>
    <mergeCell ref="F631:G631"/>
    <mergeCell ref="B632:C632"/>
    <mergeCell ref="F632:G632"/>
    <mergeCell ref="B633:C633"/>
    <mergeCell ref="F633:G633"/>
    <mergeCell ref="B628:C628"/>
    <mergeCell ref="F628:G628"/>
    <mergeCell ref="B629:C629"/>
    <mergeCell ref="F629:G629"/>
    <mergeCell ref="B630:C630"/>
    <mergeCell ref="F630:G630"/>
    <mergeCell ref="F624:G624"/>
    <mergeCell ref="B625:C625"/>
    <mergeCell ref="F625:G625"/>
    <mergeCell ref="B626:C626"/>
    <mergeCell ref="F626:G626"/>
    <mergeCell ref="B627:C627"/>
    <mergeCell ref="F627:G627"/>
    <mergeCell ref="B620:C620"/>
    <mergeCell ref="F620:G620"/>
    <mergeCell ref="A621:D621"/>
    <mergeCell ref="F621:G621"/>
    <mergeCell ref="A622:A638"/>
    <mergeCell ref="B622:C622"/>
    <mergeCell ref="F622:G622"/>
    <mergeCell ref="B623:C623"/>
    <mergeCell ref="F623:G623"/>
    <mergeCell ref="B624:C624"/>
    <mergeCell ref="B617:C617"/>
    <mergeCell ref="F617:G617"/>
    <mergeCell ref="B618:C618"/>
    <mergeCell ref="F618:G618"/>
    <mergeCell ref="B619:C619"/>
    <mergeCell ref="F619:G619"/>
    <mergeCell ref="B614:C614"/>
    <mergeCell ref="F614:G614"/>
    <mergeCell ref="B615:C615"/>
    <mergeCell ref="F615:G615"/>
    <mergeCell ref="B616:C616"/>
    <mergeCell ref="F616:G616"/>
    <mergeCell ref="F609:G609"/>
    <mergeCell ref="B610:C610"/>
    <mergeCell ref="F610:G610"/>
    <mergeCell ref="A611:D611"/>
    <mergeCell ref="F611:G611"/>
    <mergeCell ref="A612:A620"/>
    <mergeCell ref="B612:C612"/>
    <mergeCell ref="F612:G612"/>
    <mergeCell ref="B613:C613"/>
    <mergeCell ref="F613:G613"/>
    <mergeCell ref="A605:D605"/>
    <mergeCell ref="F605:G605"/>
    <mergeCell ref="A606:A610"/>
    <mergeCell ref="B606:C606"/>
    <mergeCell ref="F606:G606"/>
    <mergeCell ref="B607:C607"/>
    <mergeCell ref="F607:G607"/>
    <mergeCell ref="B608:C608"/>
    <mergeCell ref="F608:G608"/>
    <mergeCell ref="B609:C609"/>
    <mergeCell ref="A597:C597"/>
    <mergeCell ref="A599:C599"/>
    <mergeCell ref="A601:G601"/>
    <mergeCell ref="B604:C604"/>
    <mergeCell ref="F604:G604"/>
    <mergeCell ref="A582:D582"/>
    <mergeCell ref="A584:H584"/>
    <mergeCell ref="A586:C586"/>
    <mergeCell ref="A588:C588"/>
    <mergeCell ref="A589:A594"/>
    <mergeCell ref="A595:C595"/>
    <mergeCell ref="G574:G575"/>
    <mergeCell ref="A576:D576"/>
    <mergeCell ref="A578:H578"/>
    <mergeCell ref="A579:C579"/>
    <mergeCell ref="A580:C580"/>
    <mergeCell ref="A581:C581"/>
    <mergeCell ref="G556:G557"/>
    <mergeCell ref="G558:G559"/>
    <mergeCell ref="G560:G562"/>
    <mergeCell ref="G566:G567"/>
    <mergeCell ref="G568:G569"/>
    <mergeCell ref="G572:G573"/>
    <mergeCell ref="G518:G519"/>
    <mergeCell ref="G520:G521"/>
    <mergeCell ref="G522:G523"/>
    <mergeCell ref="G539:G540"/>
    <mergeCell ref="G546:G547"/>
    <mergeCell ref="G552:G554"/>
    <mergeCell ref="G505:G506"/>
    <mergeCell ref="G507:G508"/>
    <mergeCell ref="G509:G510"/>
    <mergeCell ref="G511:G512"/>
    <mergeCell ref="G513:G514"/>
    <mergeCell ref="G516:G517"/>
    <mergeCell ref="G485:G486"/>
    <mergeCell ref="G488:G490"/>
    <mergeCell ref="G492:G494"/>
    <mergeCell ref="G497:G498"/>
    <mergeCell ref="G501:G502"/>
    <mergeCell ref="G503:G504"/>
    <mergeCell ref="G462:G463"/>
    <mergeCell ref="G464:G465"/>
    <mergeCell ref="G469:G470"/>
    <mergeCell ref="G471:G472"/>
    <mergeCell ref="G479:G481"/>
    <mergeCell ref="G483:G484"/>
    <mergeCell ref="G445:G446"/>
    <mergeCell ref="G447:G448"/>
    <mergeCell ref="G449:G450"/>
    <mergeCell ref="G451:G452"/>
    <mergeCell ref="G453:G454"/>
    <mergeCell ref="G460:G461"/>
    <mergeCell ref="G426:G427"/>
    <mergeCell ref="G428:G429"/>
    <mergeCell ref="G431:G432"/>
    <mergeCell ref="G438:G440"/>
    <mergeCell ref="G441:G442"/>
    <mergeCell ref="G443:G444"/>
    <mergeCell ref="G391:G392"/>
    <mergeCell ref="G403:G404"/>
    <mergeCell ref="G405:G406"/>
    <mergeCell ref="G407:G408"/>
    <mergeCell ref="G420:G421"/>
    <mergeCell ref="G424:G425"/>
    <mergeCell ref="G369:G370"/>
    <mergeCell ref="G371:G372"/>
    <mergeCell ref="G382:G383"/>
    <mergeCell ref="G384:G385"/>
    <mergeCell ref="G386:G387"/>
    <mergeCell ref="G388:G389"/>
    <mergeCell ref="G351:G352"/>
    <mergeCell ref="G357:G358"/>
    <mergeCell ref="G360:G361"/>
    <mergeCell ref="G362:G363"/>
    <mergeCell ref="G365:G366"/>
    <mergeCell ref="G367:G368"/>
    <mergeCell ref="G335:G337"/>
    <mergeCell ref="G338:G340"/>
    <mergeCell ref="G341:G342"/>
    <mergeCell ref="G344:G345"/>
    <mergeCell ref="G347:G348"/>
    <mergeCell ref="G349:G350"/>
    <mergeCell ref="G316:G318"/>
    <mergeCell ref="G319:G320"/>
    <mergeCell ref="G325:G327"/>
    <mergeCell ref="G328:G329"/>
    <mergeCell ref="G330:G331"/>
    <mergeCell ref="G332:G334"/>
    <mergeCell ref="G279:G280"/>
    <mergeCell ref="G281:G282"/>
    <mergeCell ref="G283:G284"/>
    <mergeCell ref="G288:G289"/>
    <mergeCell ref="G300:G302"/>
    <mergeCell ref="G313:G315"/>
    <mergeCell ref="G267:G268"/>
    <mergeCell ref="G269:G270"/>
    <mergeCell ref="G271:G272"/>
    <mergeCell ref="G273:G274"/>
    <mergeCell ref="G275:G276"/>
    <mergeCell ref="G277:G278"/>
    <mergeCell ref="G251:G252"/>
    <mergeCell ref="G253:G254"/>
    <mergeCell ref="G255:G256"/>
    <mergeCell ref="G257:G258"/>
    <mergeCell ref="G259:G260"/>
    <mergeCell ref="G263:G264"/>
    <mergeCell ref="G238:G239"/>
    <mergeCell ref="G240:G241"/>
    <mergeCell ref="G242:G243"/>
    <mergeCell ref="G244:G245"/>
    <mergeCell ref="G247:G248"/>
    <mergeCell ref="G249:G250"/>
    <mergeCell ref="G226:G227"/>
    <mergeCell ref="G228:G229"/>
    <mergeCell ref="G230:G231"/>
    <mergeCell ref="G232:G233"/>
    <mergeCell ref="G234:G235"/>
    <mergeCell ref="G236:G237"/>
    <mergeCell ref="G213:G214"/>
    <mergeCell ref="G215:G216"/>
    <mergeCell ref="G217:G218"/>
    <mergeCell ref="G219:G220"/>
    <mergeCell ref="G222:G223"/>
    <mergeCell ref="G224:G225"/>
    <mergeCell ref="G200:G201"/>
    <mergeCell ref="G202:G203"/>
    <mergeCell ref="G205:G206"/>
    <mergeCell ref="G207:G208"/>
    <mergeCell ref="G209:G210"/>
    <mergeCell ref="G211:G212"/>
    <mergeCell ref="G188:G189"/>
    <mergeCell ref="G190:G191"/>
    <mergeCell ref="G192:G193"/>
    <mergeCell ref="G194:G195"/>
    <mergeCell ref="G196:G197"/>
    <mergeCell ref="G198:G199"/>
    <mergeCell ref="G175:G176"/>
    <mergeCell ref="G177:G178"/>
    <mergeCell ref="G179:G180"/>
    <mergeCell ref="G181:G182"/>
    <mergeCell ref="G184:G185"/>
    <mergeCell ref="G186:G187"/>
    <mergeCell ref="G163:G164"/>
    <mergeCell ref="G165:G166"/>
    <mergeCell ref="G167:G168"/>
    <mergeCell ref="G169:G170"/>
    <mergeCell ref="G171:G172"/>
    <mergeCell ref="G173:G174"/>
    <mergeCell ref="G149:G150"/>
    <mergeCell ref="G151:G152"/>
    <mergeCell ref="G153:G154"/>
    <mergeCell ref="G155:G156"/>
    <mergeCell ref="G159:G160"/>
    <mergeCell ref="G161:G162"/>
    <mergeCell ref="G133:G134"/>
    <mergeCell ref="G135:G136"/>
    <mergeCell ref="G138:G139"/>
    <mergeCell ref="G141:G142"/>
    <mergeCell ref="G144:G145"/>
    <mergeCell ref="G147:G148"/>
    <mergeCell ref="G121:G122"/>
    <mergeCell ref="G123:G124"/>
    <mergeCell ref="G125:G126"/>
    <mergeCell ref="G127:G128"/>
    <mergeCell ref="G129:G130"/>
    <mergeCell ref="G131:G132"/>
    <mergeCell ref="G109:G110"/>
    <mergeCell ref="G111:G112"/>
    <mergeCell ref="G113:G114"/>
    <mergeCell ref="G115:G116"/>
    <mergeCell ref="G117:G118"/>
    <mergeCell ref="G119:G120"/>
    <mergeCell ref="G95:G96"/>
    <mergeCell ref="G97:G98"/>
    <mergeCell ref="G101:G102"/>
    <mergeCell ref="G103:G104"/>
    <mergeCell ref="G105:G106"/>
    <mergeCell ref="G107:G108"/>
    <mergeCell ref="G82:G83"/>
    <mergeCell ref="G84:G85"/>
    <mergeCell ref="G87:G88"/>
    <mergeCell ref="G89:G90"/>
    <mergeCell ref="G91:G92"/>
    <mergeCell ref="G93:G94"/>
    <mergeCell ref="G63:G65"/>
    <mergeCell ref="G68:G70"/>
    <mergeCell ref="G71:G72"/>
    <mergeCell ref="G76:G77"/>
    <mergeCell ref="G78:G79"/>
    <mergeCell ref="G80:G81"/>
    <mergeCell ref="G47:G48"/>
    <mergeCell ref="G49:G50"/>
    <mergeCell ref="G51:G52"/>
    <mergeCell ref="G54:G55"/>
    <mergeCell ref="G56:G58"/>
    <mergeCell ref="G60:G62"/>
    <mergeCell ref="G34:G35"/>
    <mergeCell ref="G37:G38"/>
    <mergeCell ref="G39:G40"/>
    <mergeCell ref="G41:G42"/>
    <mergeCell ref="G43:G44"/>
    <mergeCell ref="G45:G46"/>
    <mergeCell ref="G25:G27"/>
    <mergeCell ref="G28:G29"/>
    <mergeCell ref="G30:G31"/>
    <mergeCell ref="G32:G33"/>
  </mergeCells>
  <conditionalFormatting sqref="F605:G605 F611:G611 F639:G639 F658:G658 F662:G662 F665:G665 F683:G683 F686:G686 F692:G692 F705:G705 F733:G733 F745:G745 F606:F610">
    <cfRule type="cellIs" dxfId="4" priority="5" operator="lessThan">
      <formula>#REF!</formula>
    </cfRule>
  </conditionalFormatting>
  <conditionalFormatting sqref="F703:G703">
    <cfRule type="cellIs" dxfId="3" priority="2" operator="lessThan">
      <formula>#REF!</formula>
    </cfRule>
  </conditionalFormatting>
  <conditionalFormatting sqref="F717:G717">
    <cfRule type="cellIs" dxfId="2" priority="1" operator="lessThan">
      <formula>#REF!</formula>
    </cfRule>
  </conditionalFormatting>
  <conditionalFormatting sqref="F737:G737">
    <cfRule type="cellIs" dxfId="1" priority="3" operator="lessThan">
      <formula>#REF!</formula>
    </cfRule>
  </conditionalFormatting>
  <conditionalFormatting sqref="F748:G748">
    <cfRule type="cellIs" dxfId="0" priority="4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F7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Janvāris-jūnijs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2025-08-20T06:35:10Z</dcterms:created>
  <dcterms:modified xsi:type="dcterms:W3CDTF">2025-08-20T07:08:30Z</dcterms:modified>
</cp:coreProperties>
</file>