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ja Ratke\Downloads\"/>
    </mc:Choice>
  </mc:AlternateContent>
  <xr:revisionPtr revIDLastSave="0" documentId="8_{2ED91D56-9630-4B8F-A280-AFBDE40B6C4A}" xr6:coauthVersionLast="47" xr6:coauthVersionMax="47" xr10:uidLastSave="{00000000-0000-0000-0000-000000000000}"/>
  <bookViews>
    <workbookView xWindow="-110" yWindow="-110" windowWidth="19420" windowHeight="10300" xr2:uid="{4ECC5804-ED45-4970-87C4-9AC721840B9B}"/>
  </bookViews>
  <sheets>
    <sheet name="3_STAC_ 1-2 dienu hospit" sheetId="1" r:id="rId1"/>
    <sheet name="3_Metadati_STAC_1-2 hospit" sheetId="3" r:id="rId2"/>
  </sheets>
  <definedNames>
    <definedName name="_xlnm._FilterDatabase" localSheetId="0" hidden="1">'3_STAC_ 1-2 dienu hospit'!$A$3:$P$3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N5" i="1"/>
  <c r="M5" i="1"/>
  <c r="I5" i="1"/>
  <c r="H5" i="1"/>
  <c r="G5" i="1"/>
  <c r="F5" i="1"/>
  <c r="P31" i="1"/>
  <c r="N31" i="1"/>
  <c r="M31" i="1"/>
  <c r="I31" i="1"/>
  <c r="H31" i="1"/>
  <c r="G31" i="1"/>
  <c r="F31" i="1"/>
  <c r="E31" i="1"/>
  <c r="L31" i="1" s="1"/>
  <c r="D31" i="1"/>
  <c r="K31" i="1" s="1"/>
  <c r="P50" i="1"/>
  <c r="N50" i="1"/>
  <c r="M50" i="1"/>
  <c r="I50" i="1"/>
  <c r="H50" i="1"/>
  <c r="G50" i="1"/>
  <c r="F50" i="1"/>
  <c r="E50" i="1"/>
  <c r="L50" i="1" s="1"/>
  <c r="D50" i="1"/>
  <c r="K50" i="1" s="1"/>
  <c r="N41" i="1"/>
  <c r="P41" i="1" s="1"/>
  <c r="M41" i="1"/>
  <c r="I41" i="1"/>
  <c r="H41" i="1"/>
  <c r="G41" i="1"/>
  <c r="F41" i="1"/>
  <c r="E41" i="1"/>
  <c r="L41" i="1" s="1"/>
  <c r="D41" i="1"/>
  <c r="K41" i="1" s="1"/>
  <c r="P37" i="1"/>
  <c r="P36" i="1"/>
  <c r="N37" i="1"/>
  <c r="M37" i="1"/>
  <c r="I37" i="1"/>
  <c r="H37" i="1"/>
  <c r="G37" i="1"/>
  <c r="F37" i="1"/>
  <c r="E37" i="1"/>
  <c r="D37" i="1"/>
  <c r="M26" i="1"/>
  <c r="P26" i="1" s="1"/>
  <c r="I26" i="1"/>
  <c r="H26" i="1"/>
  <c r="G26" i="1"/>
  <c r="F26" i="1"/>
  <c r="E26" i="1"/>
  <c r="L26" i="1" s="1"/>
  <c r="D26" i="1"/>
  <c r="K26" i="1" s="1"/>
  <c r="P18" i="1"/>
  <c r="N18" i="1"/>
  <c r="M18" i="1"/>
  <c r="I18" i="1"/>
  <c r="H18" i="1"/>
  <c r="G18" i="1"/>
  <c r="F18" i="1"/>
  <c r="E18" i="1"/>
  <c r="D18" i="1"/>
  <c r="N10" i="1"/>
  <c r="P10" i="1" s="1"/>
  <c r="M10" i="1"/>
  <c r="I10" i="1"/>
  <c r="H10" i="1"/>
  <c r="G10" i="1"/>
  <c r="F10" i="1"/>
  <c r="E10" i="1"/>
  <c r="L10" i="1" s="1"/>
  <c r="D10" i="1"/>
  <c r="K10" i="1" s="1"/>
  <c r="N6" i="1"/>
  <c r="M6" i="1"/>
  <c r="P6" i="1" s="1"/>
  <c r="I6" i="1"/>
  <c r="H6" i="1"/>
  <c r="G6" i="1"/>
  <c r="F6" i="1"/>
  <c r="E6" i="1"/>
  <c r="L6" i="1" s="1"/>
  <c r="D6" i="1"/>
  <c r="K6" i="1" s="1"/>
  <c r="O8" i="1"/>
  <c r="O9" i="1"/>
  <c r="O11" i="1"/>
  <c r="O12" i="1"/>
  <c r="O13" i="1"/>
  <c r="J14" i="1"/>
  <c r="O15" i="1"/>
  <c r="J22" i="1"/>
  <c r="O23" i="1"/>
  <c r="O24" i="1"/>
  <c r="C26" i="1"/>
  <c r="O26" i="1" s="1"/>
  <c r="J29" i="1"/>
  <c r="J30" i="1"/>
  <c r="O32" i="1"/>
  <c r="O33" i="1"/>
  <c r="J34" i="1"/>
  <c r="O35" i="1"/>
  <c r="O36" i="1"/>
  <c r="J38" i="1"/>
  <c r="J39" i="1"/>
  <c r="J40" i="1"/>
  <c r="O43" i="1"/>
  <c r="O44" i="1"/>
  <c r="J46" i="1"/>
  <c r="J48" i="1"/>
  <c r="J49" i="1"/>
  <c r="J51" i="1"/>
  <c r="J52" i="1"/>
  <c r="O53" i="1"/>
  <c r="J54" i="1"/>
  <c r="L8" i="1"/>
  <c r="L9" i="1"/>
  <c r="L11" i="1"/>
  <c r="L12" i="1"/>
  <c r="L13" i="1"/>
  <c r="L14" i="1"/>
  <c r="L15" i="1"/>
  <c r="L16" i="1"/>
  <c r="L17" i="1"/>
  <c r="L19" i="1"/>
  <c r="L20" i="1"/>
  <c r="L21" i="1"/>
  <c r="L22" i="1"/>
  <c r="L23" i="1"/>
  <c r="L24" i="1"/>
  <c r="L25" i="1"/>
  <c r="L27" i="1"/>
  <c r="L28" i="1"/>
  <c r="L29" i="1"/>
  <c r="L30" i="1"/>
  <c r="L32" i="1"/>
  <c r="L33" i="1"/>
  <c r="L34" i="1"/>
  <c r="L35" i="1"/>
  <c r="L36" i="1"/>
  <c r="L38" i="1"/>
  <c r="L40" i="1"/>
  <c r="L42" i="1"/>
  <c r="L44" i="1"/>
  <c r="L45" i="1"/>
  <c r="L46" i="1"/>
  <c r="L47" i="1"/>
  <c r="L48" i="1"/>
  <c r="L49" i="1"/>
  <c r="L51" i="1"/>
  <c r="L52" i="1"/>
  <c r="L53" i="1"/>
  <c r="L55" i="1"/>
  <c r="L7" i="1"/>
  <c r="K8" i="1"/>
  <c r="K9" i="1"/>
  <c r="K11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7" i="1"/>
  <c r="K28" i="1"/>
  <c r="K29" i="1"/>
  <c r="K30" i="1"/>
  <c r="K32" i="1"/>
  <c r="K33" i="1"/>
  <c r="K34" i="1"/>
  <c r="K36" i="1"/>
  <c r="K39" i="1"/>
  <c r="K40" i="1"/>
  <c r="K43" i="1"/>
  <c r="K44" i="1"/>
  <c r="K45" i="1"/>
  <c r="K46" i="1"/>
  <c r="K47" i="1"/>
  <c r="K48" i="1"/>
  <c r="K49" i="1"/>
  <c r="K51" i="1"/>
  <c r="K54" i="1"/>
  <c r="K7" i="1"/>
  <c r="J12" i="1"/>
  <c r="J13" i="1"/>
  <c r="J16" i="1"/>
  <c r="J17" i="1"/>
  <c r="J19" i="1"/>
  <c r="J20" i="1"/>
  <c r="J21" i="1"/>
  <c r="J25" i="1"/>
  <c r="J27" i="1"/>
  <c r="J36" i="1"/>
  <c r="J45" i="1"/>
  <c r="J47" i="1"/>
  <c r="J55" i="1"/>
  <c r="P8" i="1"/>
  <c r="P9" i="1"/>
  <c r="P11" i="1"/>
  <c r="P12" i="1"/>
  <c r="P13" i="1"/>
  <c r="P14" i="1"/>
  <c r="P15" i="1"/>
  <c r="P16" i="1"/>
  <c r="P17" i="1"/>
  <c r="P19" i="1"/>
  <c r="P20" i="1"/>
  <c r="P21" i="1"/>
  <c r="P22" i="1"/>
  <c r="P23" i="1"/>
  <c r="P24" i="1"/>
  <c r="P25" i="1"/>
  <c r="P27" i="1"/>
  <c r="P28" i="1"/>
  <c r="P29" i="1"/>
  <c r="P30" i="1"/>
  <c r="P32" i="1"/>
  <c r="P33" i="1"/>
  <c r="P34" i="1"/>
  <c r="P35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7" i="1"/>
  <c r="O16" i="1"/>
  <c r="O17" i="1"/>
  <c r="O19" i="1"/>
  <c r="O20" i="1"/>
  <c r="O25" i="1"/>
  <c r="O27" i="1"/>
  <c r="O39" i="1"/>
  <c r="O40" i="1"/>
  <c r="O42" i="1"/>
  <c r="O45" i="1"/>
  <c r="O47" i="1"/>
  <c r="O48" i="1"/>
  <c r="O51" i="1"/>
  <c r="O55" i="1"/>
  <c r="K18" i="1" l="1"/>
  <c r="K37" i="1"/>
  <c r="D5" i="1"/>
  <c r="K5" i="1" s="1"/>
  <c r="C50" i="1"/>
  <c r="O52" i="1"/>
  <c r="O49" i="1"/>
  <c r="C41" i="1"/>
  <c r="J41" i="1" s="1"/>
  <c r="L37" i="1"/>
  <c r="J35" i="1"/>
  <c r="O28" i="1"/>
  <c r="J28" i="1"/>
  <c r="C18" i="1"/>
  <c r="J18" i="1" s="1"/>
  <c r="L18" i="1"/>
  <c r="C6" i="1"/>
  <c r="J6" i="1" s="1"/>
  <c r="C31" i="1"/>
  <c r="O29" i="1"/>
  <c r="J26" i="1"/>
  <c r="J15" i="1"/>
  <c r="J11" i="1"/>
  <c r="J8" i="1"/>
  <c r="J9" i="1"/>
  <c r="O7" i="1"/>
  <c r="J7" i="1"/>
  <c r="E5" i="1"/>
  <c r="L5" i="1" s="1"/>
  <c r="J37" i="1"/>
  <c r="J24" i="1"/>
  <c r="J53" i="1"/>
  <c r="J43" i="1"/>
  <c r="J32" i="1"/>
  <c r="C10" i="1"/>
  <c r="J10" i="1" s="1"/>
  <c r="J23" i="1"/>
  <c r="J33" i="1"/>
  <c r="O34" i="1"/>
  <c r="J42" i="1"/>
  <c r="O21" i="1"/>
  <c r="C37" i="1"/>
  <c r="O37" i="1" s="1"/>
  <c r="J44" i="1"/>
  <c r="O54" i="1"/>
  <c r="O46" i="1"/>
  <c r="O38" i="1"/>
  <c r="O30" i="1"/>
  <c r="O22" i="1"/>
  <c r="O14" i="1"/>
  <c r="O41" i="1" l="1"/>
  <c r="O18" i="1"/>
  <c r="O6" i="1"/>
  <c r="J50" i="1"/>
  <c r="O50" i="1"/>
  <c r="O31" i="1"/>
  <c r="J31" i="1"/>
  <c r="C5" i="1"/>
  <c r="O5" i="1" s="1"/>
  <c r="O10" i="1"/>
  <c r="J5" i="1" l="1"/>
</calcChain>
</file>

<file path=xl/sharedStrings.xml><?xml version="1.0" encoding="utf-8"?>
<sst xmlns="http://schemas.openxmlformats.org/spreadsheetml/2006/main" count="199" uniqueCount="181">
  <si>
    <t>Pārskats par kopējo hospitalizāciju skaitu, vidējo ārstēšanas ilgumu un īsajām hospitalizācijām 1-2 dienu garumā, kur pacienti izrakstīti uz mājām, īsajās hospitalizācijās neiekļaujot plānveida īslaicīgās ķirurģijas hospitalizāciju gadījumus</t>
  </si>
  <si>
    <t>Ārstniecības iestāde (AI)</t>
  </si>
  <si>
    <t>AI kods</t>
  </si>
  <si>
    <t>Kopējais hospitalizēto pacientu skaits*</t>
  </si>
  <si>
    <t>t.sk. Neatliekamo hospitalizēto pacientu skaits***</t>
  </si>
  <si>
    <t>t.sk. Plānveida hospitalizēto pacientu skaits****</t>
  </si>
  <si>
    <t>t.sk. hospitalizāciju skaits, ko apmaksā atbilstoši DRG apmaksai</t>
  </si>
  <si>
    <t>Kopējais gultudienu skaits</t>
  </si>
  <si>
    <t>t.sk. neatliekamo gultudienu skaits***</t>
  </si>
  <si>
    <t>t.sk. plānveida gultudienu skaits****</t>
  </si>
  <si>
    <t>Vidējais ārtēšanas ilgums</t>
  </si>
  <si>
    <t>t.sk. neatliekamais vidējais ārtēšanas ilgums***</t>
  </si>
  <si>
    <t>t.sk. plānveida vidējais ārtēšanas ilgums****</t>
  </si>
  <si>
    <t>Hospitalizēto pacientu skaits, kas izrakstīti uz mājām**</t>
  </si>
  <si>
    <t>1-2 dienu hospitalizāciju skaits pacientiem, kas izrakstīti uz mājām**</t>
  </si>
  <si>
    <t>1-2 dienu hospitalizēto pacientu, kas izrakstīti uz mājām** īpatsvars pret kopējo hospitalizēto pacientu* skaitu</t>
  </si>
  <si>
    <t>1-2 dienu hospitalizēto pacientu, kas izrakstīti uz mājām** īpatsvars pret hospitalizēto pacientu, kas izrakstīti uz mājām** skaitu</t>
  </si>
  <si>
    <t>3.1.</t>
  </si>
  <si>
    <t>3.2.</t>
  </si>
  <si>
    <t>3.3.</t>
  </si>
  <si>
    <t>4.1.</t>
  </si>
  <si>
    <t>4.2.</t>
  </si>
  <si>
    <t>5=4/3</t>
  </si>
  <si>
    <t>5.1=4.1/3.1</t>
  </si>
  <si>
    <t>5.2.=4.2/3.2</t>
  </si>
  <si>
    <t>8=7/3*100</t>
  </si>
  <si>
    <t>9=7/6*100</t>
  </si>
  <si>
    <t>Kopā/ Vidēji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</si>
  <si>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</si>
  <si>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</si>
  <si>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</si>
  <si>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</si>
  <si>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</si>
  <si>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</si>
  <si>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</si>
  <si>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</si>
  <si>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</si>
  <si>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</si>
  <si>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</si>
  <si>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</si>
  <si>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</si>
  <si>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</si>
  <si>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</si>
  <si>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</si>
  <si>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</si>
  <si>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</si>
  <si>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</si>
  <si>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</si>
  <si>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</si>
  <si>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</si>
  <si>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</si>
  <si>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</si>
  <si>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</si>
  <si>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</si>
  <si>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</si>
  <si>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</si>
  <si>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</si>
  <si>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</si>
  <si>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</si>
  <si>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</si>
  <si>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</si>
  <si>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</si>
  <si>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</si>
  <si>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</si>
  <si>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</si>
  <si>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</si>
  <si>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</si>
  <si>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</si>
  <si>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Krāslavas slimnīca</t>
  </si>
  <si>
    <t>600200001</t>
  </si>
  <si>
    <t>Preiļu slimnīca</t>
  </si>
  <si>
    <t>760200002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</si>
  <si>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</si>
  <si>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</si>
  <si>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</si>
  <si>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</si>
  <si>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</si>
  <si>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</si>
  <si>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</si>
  <si>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/>
  </si>
  <si>
    <t>Limbažu slimnīca</t>
  </si>
  <si>
    <t>660200027</t>
  </si>
  <si>
    <t>Līvānu slimnīca</t>
  </si>
  <si>
    <t>761200001</t>
  </si>
  <si>
    <t>Ludzas medicīnas centrs</t>
  </si>
  <si>
    <t>680200030</t>
  </si>
  <si>
    <t>V līmeņa specializētās ārstniecības iestādes</t>
  </si>
  <si>
    <t>Nacionālais rehabilitācijas centrs "Vaivari"</t>
  </si>
  <si>
    <t>130013001</t>
  </si>
  <si>
    <t>Rīgas Dzemdību nams</t>
  </si>
  <si>
    <t>010021301</t>
  </si>
  <si>
    <t>Traumatoloģijas un ortopēdijas slimnīca</t>
  </si>
  <si>
    <t>010011401</t>
  </si>
  <si>
    <t>Specializētās ārstniecības iestādes</t>
  </si>
  <si>
    <t>Ainaži, bērnu psihoneiroloģiskā slimnīca</t>
  </si>
  <si>
    <t>661400011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</si>
  <si>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</si>
  <si>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</si>
  <si>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</si>
  <si>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</si>
  <si>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</si>
  <si>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</si>
  <si>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</si>
  <si>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</si>
  <si>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Siguldas slimnīca</t>
  </si>
  <si>
    <t>801600003</t>
  </si>
  <si>
    <t>Slimnīca Ģintermuiža</t>
  </si>
  <si>
    <t>090012101</t>
  </si>
  <si>
    <t>Strenču psihoneiroloģiskā slimnīca</t>
  </si>
  <si>
    <t>941800004</t>
  </si>
  <si>
    <t>Pārējās slimnīcas</t>
  </si>
  <si>
    <t xml:space="preserve">         Latvijas Jūras medicīnas centrs</t>
  </si>
  <si>
    <t>010040307</t>
  </si>
  <si>
    <t>Priekules slimnīca</t>
  </si>
  <si>
    <t>641600001</t>
  </si>
  <si>
    <t>Saldus medicīnas centrs</t>
  </si>
  <si>
    <t>840200047</t>
  </si>
  <si>
    <t>Sanare KRC Jaunķemeri</t>
  </si>
  <si>
    <t>130064003</t>
  </si>
  <si>
    <t>* Hospitalizēto pacientu skaits ar jebkuru izrakstīšanas kustību</t>
  </si>
  <si>
    <t xml:space="preserve">** Hospitalizēto pacientu skaits ar izrakstīšanas kustību "31" (izrakstīts uz mājām) </t>
  </si>
  <si>
    <t>*** Neatliekamās palīdzības iestāšanās kustība 14,15,17,18</t>
  </si>
  <si>
    <t>**** Plānveida palīdzības iestāšanās kustība 16,19</t>
  </si>
  <si>
    <t xml:space="preserve">     Rehabilitācijas centrs "Līgatne"</t>
  </si>
  <si>
    <t>421200001</t>
  </si>
  <si>
    <t>Pārskata periods: 2024. gads</t>
  </si>
  <si>
    <t>Pārskata nosaukums</t>
  </si>
  <si>
    <t>Saturs!A1</t>
  </si>
  <si>
    <t>Metadatu versija</t>
  </si>
  <si>
    <t>2023.gads</t>
  </si>
  <si>
    <t>Pamatojums datu savākšanai</t>
  </si>
  <si>
    <t>Regularitāte (datu atjaunošanas biežums)</t>
  </si>
  <si>
    <t>Reizi pusgadā</t>
  </si>
  <si>
    <t>Izpildes termiņš</t>
  </si>
  <si>
    <t>Pusgada dati līdz attiecīgā gada 31.07., gada dati līdz nākamā gada 15.02.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</si>
  <si>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</si>
  <si>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</si>
  <si>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</si>
  <si>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</si>
  <si>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</si>
  <si>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</si>
  <si>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</si>
  <si>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Publicēšanas vieta NVD diskos</t>
  </si>
  <si>
    <t>Publicēšanas vieta publiskā vidē</t>
  </si>
  <si>
    <t>Metadati (visi parametri, kas nepieciešami pārskata sagatavošanā)</t>
  </si>
  <si>
    <t>Aprēķins vidējais ārstēšanas ilgumu</t>
  </si>
  <si>
    <t>Valsts apmaksājamo gultas dienu skaits / Hospitalizāciju skaits</t>
  </si>
  <si>
    <t>Skaitītājs</t>
  </si>
  <si>
    <t>Valsts apmaksājamo gultas dienu skaits</t>
  </si>
  <si>
    <t>Saucējs</t>
  </si>
  <si>
    <t>Hospitalizāciju skaits</t>
  </si>
  <si>
    <t>Hospitalizāciju skaits, ko apmaksā atbilstoši DRG apmaksai</t>
  </si>
  <si>
    <t>Iekļauj pakalpojumu progammu NN001 -DRG fiksētais maksājums- neatliekamā palīdzība un PN001- DRG fiksētais maksājums- plānveida pakalpojumi hospitalizācijas</t>
  </si>
  <si>
    <t>Aprēķins vidējais ārstēšanas ilgums neatliekamā palīdzība (2)</t>
  </si>
  <si>
    <t>Valsts apmaksājamo gultas dienu skaits neatliekamā palīdzība* / Neatliekamo* hospitalizāciju skaits</t>
  </si>
  <si>
    <t>Valsts apmaksājamo gultas dienu skaits neatliekamā palīdzība*</t>
  </si>
  <si>
    <t>Neatliekamo hospitalizāciju skaits</t>
  </si>
  <si>
    <t>Aprēķins vidējais ārstēšanas ilgumu plānveida palīdzība(3)</t>
  </si>
  <si>
    <t>Valsts apmaksājamo gultas dienu skaits plānveida palīdzība** / Plānveida Hospitalizāciju skaits**</t>
  </si>
  <si>
    <t>Valsts apmaksājamo gultas dienu skaits plānveida palīdzība **</t>
  </si>
  <si>
    <t>Iekļaušanas kritēriji</t>
  </si>
  <si>
    <t>Visas hospitalizācijas;
Jāsavelk fiktīvās izrakstīšanas (kustība 39) attiecīgā perioda ietvaros.</t>
  </si>
  <si>
    <t>Iekļaušanas kritēriji (1)</t>
  </si>
  <si>
    <t>Visas hospitalizācijas ar iestāšanās kustību 14,15,17,18 (neatliekamās kustības);
Jāsavelk fiktīvās izrakstīšanas (kustība 39) attiecīgā perioda ietvaros.</t>
  </si>
  <si>
    <t>Iekļaušanas kritēriji (2)</t>
  </si>
  <si>
    <t>Visas hospitalizācijas ar iestāšanās kustību 16,19 (plānveida kustības);
Jāsavelk fiktīvās izrakstīšanas (kustība 39) attiecīgā perioda ietvaros.</t>
  </si>
  <si>
    <t>Iekļaušanas kritēriji (3)</t>
  </si>
  <si>
    <t>Visas hospitalizācijas, kas tiek apmaksātas atbilstoši DRG apmaksas principiem;
Jāsavelk fiktīvās izrakstīšanas (kustība 39) attiecīgā perioda ietvaros.</t>
  </si>
  <si>
    <t>Izslēgšanas kritēriji</t>
  </si>
  <si>
    <t>Nav</t>
  </si>
  <si>
    <t>Aprēķins īsajām hospitalizācijām 1-2 dienu garumā</t>
  </si>
  <si>
    <t>(1-2 dienu hospitalizāciju skaits pacientiem, kas izrakstīti uz mājām /Hospitalizāciju skaits pacientiem, kas izrakstīti uz mājām) *100</t>
  </si>
  <si>
    <t>1-2 dienu hospitalizāciju skaits pacientiem, kas izrakstīti uz mājām</t>
  </si>
  <si>
    <t>Hospitalizāciju skaits pacientiem, kas izrakstīti uz mājām</t>
  </si>
  <si>
    <t>Ārtēšanas ilgums īsākas par trim gultu dienām;
Izrakstīts uz mājām (izrakstīšanās kustība 31);
Jāsavelk fiktīvās izrakstīšanas (kustība 39).</t>
  </si>
  <si>
    <t>Neiekļauj plānveida īslaicīgās ķirurģijas hospitalizāciju gadījumus: 
BP620.1 - Plānveida īslaicīgā ķirurģija. Gastrointestinālās endoskopijas (2.2.1.)
BP620.2 - Plānveida īslaicīgā ķirurģija. Ginekoloģija (2.3.2.)
BP620.3 - Plānveida īslaicīgā ķirurģija. Invazīvā radioloģija (2.25.10.)
BP620.4 - Plānveida īslaicīgā ķirurģija. Oftalmoloģija (2.14.1.)
BP620.5 - Plānveida īslaicīgā ķirurģija. Otolaringoloģija (2.16.1.)
BP620.6 - Plānveida īslaicīgā ķirurģija. Traumatoloģija, ortopēdija, rokas rekonstruktīvā mikroķirurģija, plastiskā ķirurģija (2.23.2.)
BP620.7 - Plānveida īslaicīgā ķirurģija. Uroloģija (2.24.1.)
BP620.8 - Plānveida īslaicīgā ķirurģija. Vispārējā ķirurģija (2.10.4.)
BP620.9 - Plānveida īslaicīgā ķirurģija. Invazīvā kardioloģija (2.8.4.)</t>
  </si>
  <si>
    <t>* Neatliekamā palīdzība, iestāšanās kustība 14,15,17,18</t>
  </si>
  <si>
    <t>**Plānveida palīdzība, iestāšanās kustība 16,19</t>
  </si>
  <si>
    <t>Pārskata sagatavotājs: Aija Ratke</t>
  </si>
  <si>
    <t>Tālr.: 67519982</t>
  </si>
  <si>
    <t>Datums: 16.02.2025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</si>
</sst>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name val="Arial"/>
      <family val="2"/>
      <charset val="186"/>
    </font>
    <font>
      <b/>
      <sz val="14"/>
      <color rgb="FF000000"/>
      <name val="Aptos Narrow"/>
      <family val="2"/>
      <charset val="186"/>
      <scheme val="minor"/>
    </font>
    <font>
      <sz val="10"/>
      <name val="Aptos Narrow"/>
      <family val="2"/>
      <charset val="186"/>
      <scheme val="minor"/>
    </font>
    <font>
      <b/>
      <sz val="12"/>
      <name val="Aptos Narrow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0"/>
      <name val="Aptos Narrow"/>
      <family val="2"/>
      <charset val="186"/>
      <scheme val="minor"/>
    </font>
    <font>
      <i/>
      <sz val="8"/>
      <color indexed="8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0"/>
      <color indexed="8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0"/>
      <color indexed="8"/>
      <name val="Aptos Narrow"/>
      <family val="2"/>
      <charset val="186"/>
      <scheme val="minor"/>
    </font>
    <font>
      <b/>
      <sz val="10"/>
      <color indexed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00"/>
      <name val="Aptos Narrow"/>
      <family val="2"/>
      <charset val="186"/>
      <scheme val="minor"/>
    </font>
    <font>
      <u/>
      <sz val="12"/>
      <color theme="10"/>
      <name val="Arial"/>
      <family val="2"/>
      <charset val="186"/>
    </font>
    <font>
      <u/>
      <sz val="10"/>
      <color theme="10"/>
      <name val="Aptos Narrow"/>
      <family val="2"/>
      <charset val="186"/>
      <scheme val="minor"/>
    </font>
    <font>
      <sz val="10"/>
      <color rgb="FF000000"/>
      <name val="Aptos Narrow"/>
      <family val="2"/>
      <charset val="186"/>
      <scheme val="minor"/>
    </font>
    <font>
      <sz val="10"/>
      <color theme="1"/>
      <name val="Arial"/>
      <family val="2"/>
      <charset val="186"/>
    </font>
    <font>
      <i/>
      <sz val="10"/>
      <color theme="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6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2" fillId="0" borderId="0"/>
    <xf numFmtId="0" fontId="17" fillId="0" borderId="0" applyNumberFormat="0" applyFill="0" applyBorder="0" applyAlignment="0" applyProtection="0"/>
    <xf numFmtId="0" fontId="20" fillId="0" borderId="0"/>
  </cellStyleXfs>
  <cellXfs count="114">
    <xf numFmtId="0" fontId="0" fillId="0" borderId="0" xfId="0"/>
    <xf numFmtId="0" fontId="4" fillId="0" borderId="0" xfId="1" applyFont="1"/>
    <xf numFmtId="0" fontId="5" fillId="0" borderId="0" xfId="2" applyFont="1" applyAlignment="1">
      <alignment horizontal="left" vertical="center"/>
    </xf>
    <xf numFmtId="0" fontId="4" fillId="0" borderId="0" xfId="3" applyFont="1"/>
    <xf numFmtId="0" fontId="8" fillId="2" borderId="1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4" fillId="2" borderId="0" xfId="3" applyFont="1" applyFill="1"/>
    <xf numFmtId="0" fontId="9" fillId="0" borderId="6" xfId="4" applyFont="1" applyBorder="1" applyAlignment="1">
      <alignment horizontal="center" wrapText="1"/>
    </xf>
    <xf numFmtId="0" fontId="9" fillId="0" borderId="7" xfId="4" applyFont="1" applyBorder="1" applyAlignment="1">
      <alignment horizontal="center" wrapText="1"/>
    </xf>
    <xf numFmtId="0" fontId="9" fillId="0" borderId="8" xfId="4" applyFont="1" applyBorder="1" applyAlignment="1">
      <alignment horizontal="center" wrapText="1"/>
    </xf>
    <xf numFmtId="0" fontId="9" fillId="0" borderId="9" xfId="4" applyFont="1" applyBorder="1" applyAlignment="1">
      <alignment horizontal="center" wrapText="1"/>
    </xf>
    <xf numFmtId="0" fontId="9" fillId="0" borderId="10" xfId="4" applyFont="1" applyBorder="1" applyAlignment="1">
      <alignment horizontal="center" wrapText="1"/>
    </xf>
    <xf numFmtId="0" fontId="10" fillId="0" borderId="0" xfId="3" applyFont="1"/>
    <xf numFmtId="0" fontId="8" fillId="0" borderId="11" xfId="2" applyFont="1" applyBorder="1"/>
    <xf numFmtId="0" fontId="4" fillId="0" borderId="12" xfId="2" applyFont="1" applyBorder="1"/>
    <xf numFmtId="3" fontId="11" fillId="0" borderId="11" xfId="4" applyNumberFormat="1" applyFont="1" applyBorder="1"/>
    <xf numFmtId="3" fontId="12" fillId="0" borderId="0" xfId="6" applyNumberFormat="1"/>
    <xf numFmtId="0" fontId="8" fillId="0" borderId="0" xfId="3" applyFont="1"/>
    <xf numFmtId="0" fontId="4" fillId="0" borderId="16" xfId="2" applyFont="1" applyBorder="1" applyAlignment="1">
      <alignment horizontal="left" indent="2"/>
    </xf>
    <xf numFmtId="0" fontId="4" fillId="0" borderId="17" xfId="2" applyFont="1" applyBorder="1"/>
    <xf numFmtId="3" fontId="13" fillId="0" borderId="16" xfId="4" applyNumberFormat="1" applyFont="1" applyBorder="1"/>
    <xf numFmtId="3" fontId="13" fillId="0" borderId="18" xfId="4" applyNumberFormat="1" applyFont="1" applyBorder="1"/>
    <xf numFmtId="3" fontId="13" fillId="0" borderId="19" xfId="4" applyNumberFormat="1" applyFont="1" applyBorder="1"/>
    <xf numFmtId="164" fontId="13" fillId="0" borderId="18" xfId="4" applyNumberFormat="1" applyFont="1" applyBorder="1"/>
    <xf numFmtId="164" fontId="13" fillId="0" borderId="19" xfId="4" applyNumberFormat="1" applyFont="1" applyBorder="1"/>
    <xf numFmtId="3" fontId="13" fillId="0" borderId="20" xfId="4" applyNumberFormat="1" applyFont="1" applyBorder="1"/>
    <xf numFmtId="165" fontId="13" fillId="0" borderId="20" xfId="5" applyNumberFormat="1" applyFont="1" applyFill="1" applyBorder="1"/>
    <xf numFmtId="165" fontId="13" fillId="0" borderId="17" xfId="5" applyNumberFormat="1" applyFont="1" applyFill="1" applyBorder="1"/>
    <xf numFmtId="0" fontId="4" fillId="0" borderId="22" xfId="2" applyFont="1" applyBorder="1"/>
    <xf numFmtId="164" fontId="13" fillId="0" borderId="23" xfId="4" applyNumberFormat="1" applyFont="1" applyBorder="1"/>
    <xf numFmtId="164" fontId="13" fillId="0" borderId="24" xfId="4" applyNumberFormat="1" applyFont="1" applyBorder="1"/>
    <xf numFmtId="165" fontId="13" fillId="0" borderId="25" xfId="5" applyNumberFormat="1" applyFont="1" applyFill="1" applyBorder="1"/>
    <xf numFmtId="165" fontId="13" fillId="0" borderId="22" xfId="5" applyNumberFormat="1" applyFont="1" applyFill="1" applyBorder="1"/>
    <xf numFmtId="0" fontId="4" fillId="0" borderId="26" xfId="2" applyFont="1" applyBorder="1" applyAlignment="1">
      <alignment horizontal="left" indent="2"/>
    </xf>
    <xf numFmtId="0" fontId="4" fillId="0" borderId="27" xfId="2" applyFont="1" applyBorder="1"/>
    <xf numFmtId="0" fontId="13" fillId="0" borderId="0" xfId="4" applyFont="1" applyAlignment="1">
      <alignment horizontal="left" indent="3"/>
    </xf>
    <xf numFmtId="0" fontId="13" fillId="0" borderId="0" xfId="4" applyFont="1"/>
    <xf numFmtId="3" fontId="13" fillId="0" borderId="0" xfId="4" applyNumberFormat="1" applyFont="1"/>
    <xf numFmtId="9" fontId="13" fillId="0" borderId="0" xfId="5" applyFont="1" applyFill="1" applyBorder="1"/>
    <xf numFmtId="0" fontId="15" fillId="0" borderId="0" xfId="3" applyFont="1"/>
    <xf numFmtId="164" fontId="14" fillId="0" borderId="14" xfId="4" applyNumberFormat="1" applyFont="1" applyBorder="1"/>
    <xf numFmtId="165" fontId="14" fillId="0" borderId="15" xfId="5" applyNumberFormat="1" applyFont="1" applyFill="1" applyBorder="1"/>
    <xf numFmtId="165" fontId="14" fillId="0" borderId="12" xfId="5" applyNumberFormat="1" applyFont="1" applyFill="1" applyBorder="1"/>
    <xf numFmtId="0" fontId="4" fillId="0" borderId="21" xfId="2" applyFont="1" applyBorder="1" applyAlignment="1">
      <alignment horizontal="left" indent="2"/>
    </xf>
    <xf numFmtId="3" fontId="13" fillId="0" borderId="21" xfId="4" applyNumberFormat="1" applyFont="1" applyBorder="1"/>
    <xf numFmtId="3" fontId="13" fillId="0" borderId="23" xfId="4" applyNumberFormat="1" applyFont="1" applyBorder="1"/>
    <xf numFmtId="3" fontId="13" fillId="0" borderId="24" xfId="4" applyNumberFormat="1" applyFont="1" applyBorder="1"/>
    <xf numFmtId="3" fontId="13" fillId="0" borderId="25" xfId="4" applyNumberFormat="1" applyFont="1" applyBorder="1"/>
    <xf numFmtId="0" fontId="8" fillId="0" borderId="11" xfId="2" applyFont="1" applyBorder="1" applyAlignment="1">
      <alignment horizontal="left" indent="1"/>
    </xf>
    <xf numFmtId="0" fontId="4" fillId="0" borderId="6" xfId="2" applyFont="1" applyBorder="1" applyAlignment="1">
      <alignment horizontal="left" indent="2"/>
    </xf>
    <xf numFmtId="0" fontId="4" fillId="0" borderId="7" xfId="2" applyFont="1" applyBorder="1"/>
    <xf numFmtId="3" fontId="13" fillId="0" borderId="6" xfId="4" applyNumberFormat="1" applyFont="1" applyBorder="1"/>
    <xf numFmtId="3" fontId="13" fillId="0" borderId="8" xfId="4" applyNumberFormat="1" applyFont="1" applyBorder="1"/>
    <xf numFmtId="3" fontId="13" fillId="0" borderId="9" xfId="4" applyNumberFormat="1" applyFont="1" applyBorder="1"/>
    <xf numFmtId="164" fontId="13" fillId="0" borderId="8" xfId="4" applyNumberFormat="1" applyFont="1" applyBorder="1"/>
    <xf numFmtId="164" fontId="13" fillId="0" borderId="9" xfId="4" applyNumberFormat="1" applyFont="1" applyBorder="1"/>
    <xf numFmtId="3" fontId="13" fillId="0" borderId="10" xfId="4" applyNumberFormat="1" applyFont="1" applyBorder="1"/>
    <xf numFmtId="165" fontId="13" fillId="0" borderId="10" xfId="5" applyNumberFormat="1" applyFont="1" applyFill="1" applyBorder="1"/>
    <xf numFmtId="165" fontId="13" fillId="0" borderId="7" xfId="5" applyNumberFormat="1" applyFont="1" applyFill="1" applyBorder="1"/>
    <xf numFmtId="0" fontId="8" fillId="0" borderId="12" xfId="2" applyFont="1" applyBorder="1"/>
    <xf numFmtId="3" fontId="14" fillId="0" borderId="11" xfId="4" applyNumberFormat="1" applyFont="1" applyBorder="1"/>
    <xf numFmtId="164" fontId="14" fillId="0" borderId="13" xfId="4" applyNumberFormat="1" applyFont="1" applyBorder="1"/>
    <xf numFmtId="0" fontId="15" fillId="0" borderId="11" xfId="2" applyFont="1" applyBorder="1" applyAlignment="1">
      <alignment horizontal="left" indent="1"/>
    </xf>
    <xf numFmtId="0" fontId="15" fillId="0" borderId="12" xfId="2" applyFont="1" applyBorder="1"/>
    <xf numFmtId="3" fontId="14" fillId="0" borderId="15" xfId="4" applyNumberFormat="1" applyFont="1" applyBorder="1"/>
    <xf numFmtId="0" fontId="16" fillId="3" borderId="20" xfId="7" applyFont="1" applyFill="1" applyBorder="1" applyAlignment="1">
      <alignment horizontal="center" vertical="center"/>
    </xf>
    <xf numFmtId="0" fontId="8" fillId="4" borderId="20" xfId="7" applyFont="1" applyFill="1" applyBorder="1" applyAlignment="1">
      <alignment horizontal="left" vertical="center" wrapText="1"/>
    </xf>
    <xf numFmtId="0" fontId="18" fillId="0" borderId="0" xfId="8" applyFont="1" applyAlignment="1">
      <alignment horizontal="center" vertical="center"/>
    </xf>
    <xf numFmtId="0" fontId="4" fillId="0" borderId="0" xfId="7" applyFont="1"/>
    <xf numFmtId="0" fontId="4" fillId="0" borderId="20" xfId="7" applyFont="1" applyBorder="1"/>
    <xf numFmtId="0" fontId="4" fillId="0" borderId="0" xfId="7" applyFont="1" applyAlignment="1">
      <alignment horizontal="center" vertical="center"/>
    </xf>
    <xf numFmtId="0" fontId="19" fillId="0" borderId="20" xfId="7" applyFont="1" applyBorder="1" applyAlignment="1">
      <alignment horizontal="left" vertical="center" wrapText="1"/>
    </xf>
    <xf numFmtId="0" fontId="4" fillId="4" borderId="20" xfId="7" applyFont="1" applyFill="1" applyBorder="1" applyAlignment="1">
      <alignment horizontal="left" vertical="top" wrapText="1"/>
    </xf>
    <xf numFmtId="0" fontId="19" fillId="0" borderId="20" xfId="7" applyFont="1" applyBorder="1" applyAlignment="1">
      <alignment horizontal="left" vertical="center"/>
    </xf>
    <xf numFmtId="0" fontId="4" fillId="4" borderId="20" xfId="7" applyFont="1" applyFill="1" applyBorder="1" applyAlignment="1">
      <alignment horizontal="left" vertical="center" wrapText="1"/>
    </xf>
    <xf numFmtId="0" fontId="16" fillId="3" borderId="20" xfId="7" applyFont="1" applyFill="1" applyBorder="1"/>
    <xf numFmtId="0" fontId="19" fillId="3" borderId="20" xfId="7" applyFont="1" applyFill="1" applyBorder="1"/>
    <xf numFmtId="0" fontId="19" fillId="0" borderId="20" xfId="4" applyFont="1" applyBorder="1" applyAlignment="1">
      <alignment horizontal="left" vertical="center"/>
    </xf>
    <xf numFmtId="0" fontId="19" fillId="0" borderId="20" xfId="4" applyFont="1" applyBorder="1" applyAlignment="1">
      <alignment vertical="center" wrapText="1"/>
    </xf>
    <xf numFmtId="0" fontId="4" fillId="2" borderId="20" xfId="4" applyFont="1" applyFill="1" applyBorder="1" applyAlignment="1">
      <alignment horizontal="left" vertical="center"/>
    </xf>
    <xf numFmtId="0" fontId="4" fillId="2" borderId="20" xfId="4" applyFont="1" applyFill="1" applyBorder="1" applyAlignment="1">
      <alignment vertical="center" wrapText="1"/>
    </xf>
    <xf numFmtId="0" fontId="4" fillId="2" borderId="0" xfId="7" applyFont="1" applyFill="1" applyAlignment="1">
      <alignment horizontal="center" vertical="center"/>
    </xf>
    <xf numFmtId="0" fontId="4" fillId="2" borderId="0" xfId="7" applyFont="1" applyFill="1"/>
    <xf numFmtId="0" fontId="19" fillId="0" borderId="20" xfId="9" applyFont="1" applyBorder="1" applyAlignment="1">
      <alignment horizontal="left" vertical="center" wrapText="1"/>
    </xf>
    <xf numFmtId="0" fontId="19" fillId="0" borderId="20" xfId="9" applyFont="1" applyBorder="1" applyAlignment="1">
      <alignment vertical="center" wrapText="1"/>
    </xf>
    <xf numFmtId="0" fontId="19" fillId="0" borderId="20" xfId="9" applyFont="1" applyBorder="1" applyAlignment="1">
      <alignment horizontal="left" vertical="center"/>
    </xf>
    <xf numFmtId="0" fontId="4" fillId="0" borderId="20" xfId="9" applyFont="1" applyBorder="1" applyAlignment="1">
      <alignment vertical="center" wrapText="1"/>
    </xf>
    <xf numFmtId="0" fontId="4" fillId="0" borderId="0" xfId="7" applyFont="1" applyAlignment="1">
      <alignment vertical="center"/>
    </xf>
    <xf numFmtId="0" fontId="21" fillId="0" borderId="0" xfId="6" applyFont="1"/>
    <xf numFmtId="0" fontId="4" fillId="0" borderId="1" xfId="2" applyFont="1" applyBorder="1" applyAlignment="1">
      <alignment horizontal="left" vertical="center"/>
    </xf>
    <xf numFmtId="0" fontId="4" fillId="0" borderId="2" xfId="2" applyFont="1" applyBorder="1"/>
    <xf numFmtId="3" fontId="13" fillId="0" borderId="1" xfId="4" applyNumberFormat="1" applyFont="1" applyBorder="1"/>
    <xf numFmtId="3" fontId="13" fillId="0" borderId="3" xfId="4" applyNumberFormat="1" applyFont="1" applyBorder="1"/>
    <xf numFmtId="3" fontId="13" fillId="0" borderId="4" xfId="4" applyNumberFormat="1" applyFont="1" applyBorder="1"/>
    <xf numFmtId="164" fontId="13" fillId="0" borderId="3" xfId="4" applyNumberFormat="1" applyFont="1" applyBorder="1"/>
    <xf numFmtId="164" fontId="13" fillId="0" borderId="4" xfId="4" applyNumberFormat="1" applyFont="1" applyBorder="1"/>
    <xf numFmtId="3" fontId="13" fillId="0" borderId="5" xfId="4" applyNumberFormat="1" applyFont="1" applyBorder="1"/>
    <xf numFmtId="165" fontId="13" fillId="0" borderId="5" xfId="5" applyNumberFormat="1" applyFont="1" applyFill="1" applyBorder="1"/>
    <xf numFmtId="165" fontId="13" fillId="0" borderId="2" xfId="5" applyNumberFormat="1" applyFont="1" applyFill="1" applyBorder="1"/>
    <xf numFmtId="0" fontId="0" fillId="0" borderId="28" xfId="0" applyBorder="1"/>
    <xf numFmtId="3" fontId="13" fillId="0" borderId="26" xfId="4" applyNumberFormat="1" applyFont="1" applyBorder="1"/>
    <xf numFmtId="3" fontId="13" fillId="0" borderId="29" xfId="4" applyNumberFormat="1" applyFont="1" applyBorder="1"/>
    <xf numFmtId="3" fontId="13" fillId="0" borderId="30" xfId="4" applyNumberFormat="1" applyFont="1" applyBorder="1"/>
    <xf numFmtId="3" fontId="13" fillId="0" borderId="31" xfId="4" applyNumberFormat="1" applyFont="1" applyBorder="1"/>
    <xf numFmtId="164" fontId="13" fillId="0" borderId="29" xfId="4" applyNumberFormat="1" applyFont="1" applyBorder="1"/>
    <xf numFmtId="164" fontId="13" fillId="0" borderId="30" xfId="4" applyNumberFormat="1" applyFont="1" applyBorder="1"/>
    <xf numFmtId="3" fontId="13" fillId="0" borderId="32" xfId="4" applyNumberFormat="1" applyFont="1" applyBorder="1"/>
    <xf numFmtId="165" fontId="13" fillId="0" borderId="32" xfId="5" applyNumberFormat="1" applyFont="1" applyFill="1" applyBorder="1"/>
    <xf numFmtId="165" fontId="13" fillId="0" borderId="33" xfId="5" applyNumberFormat="1" applyFont="1" applyFill="1" applyBorder="1"/>
    <xf numFmtId="3" fontId="13" fillId="0" borderId="34" xfId="4" applyNumberFormat="1" applyFont="1" applyBorder="1"/>
    <xf numFmtId="0" fontId="3" fillId="0" borderId="0" xfId="1" applyFont="1" applyAlignment="1">
      <alignment horizontal="center" vertical="center" wrapText="1"/>
    </xf>
  </cellXfs>
  <cellStyles count="10">
    <cellStyle name="Hyperlink 2" xfId="8" xr:uid="{E13D39A9-7875-421B-BFA7-B261D13AE9E1}"/>
    <cellStyle name="Normal" xfId="0" builtinId="0"/>
    <cellStyle name="Normal 2" xfId="7" xr:uid="{2ED769F8-E7A2-42DB-A9DD-39DDBB727235}"/>
    <cellStyle name="Normal 2 2" xfId="4" xr:uid="{2E42E408-9494-4A78-9D4D-44DB5A337415}"/>
    <cellStyle name="Normal 2 2 5" xfId="6" xr:uid="{92BC9E04-5FCC-42F0-9FDC-AEC004A19CA8}"/>
    <cellStyle name="Normal 3" xfId="9" xr:uid="{A98A40A9-C85D-4E89-8956-3EE95264DC85}"/>
    <cellStyle name="Normal 5" xfId="2" xr:uid="{B094B53B-ADFA-4B73-8076-A59F67A2908C}"/>
    <cellStyle name="Normal_parskatu_tabulas_uz5_III_rikojumam 2" xfId="1" xr:uid="{B267FD47-DBC1-4F7D-AA3C-6557D9E2686B}"/>
    <cellStyle name="Normal_rindu_garums_veidlapa" xfId="3" xr:uid="{A8087978-398F-47D4-8950-C344FAC65991}"/>
    <cellStyle name="Percent 2" xfId="5" xr:uid="{BB8651B6-A494-4E80-B965-5AC076441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BC86-43F0-434A-AB92-A6EA85962EE6}">
  <sheetPr>
    <tabColor theme="0" tint="-0.249977111117893"/>
  </sheetPr>
  <dimension ref="A1:Q64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P1"/>
    </sheetView>
  </sheetViews>
  <sheetFormatPr defaultColWidth="11.453125" defaultRowHeight="13" x14ac:dyDescent="0.3"/>
  <cols>
    <col min="1" max="1" width="42.54296875" style="3" customWidth="1"/>
    <col min="2" max="2" width="10.54296875" style="3" customWidth="1"/>
    <col min="3" max="3" width="11.81640625" style="3" customWidth="1"/>
    <col min="4" max="4" width="13.26953125" style="3" customWidth="1"/>
    <col min="5" max="5" width="11.7265625" style="3" customWidth="1"/>
    <col min="6" max="6" width="12.7265625" style="3" customWidth="1"/>
    <col min="7" max="7" width="11.26953125" style="3" customWidth="1"/>
    <col min="8" max="8" width="11.54296875" style="3" customWidth="1"/>
    <col min="9" max="9" width="10.81640625" style="3" customWidth="1"/>
    <col min="10" max="10" width="10.1796875" style="3" customWidth="1"/>
    <col min="11" max="11" width="13" style="3" customWidth="1"/>
    <col min="12" max="12" width="12.26953125" style="3" customWidth="1"/>
    <col min="13" max="13" width="11.81640625" style="3" customWidth="1"/>
    <col min="14" max="14" width="27.453125" style="3" customWidth="1"/>
    <col min="15" max="15" width="20.26953125" style="3" customWidth="1"/>
    <col min="16" max="16" width="20.453125" style="3" customWidth="1"/>
    <col min="17" max="16384" width="11.453125" style="3"/>
  </cols>
  <sheetData>
    <row r="1" spans="1:17" s="1" customFormat="1" ht="41.5" customHeight="1" x14ac:dyDescent="0.3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7" ht="16.5" thickBot="1" x14ac:dyDescent="0.35">
      <c r="A2" s="2" t="s">
        <v>125</v>
      </c>
    </row>
    <row r="3" spans="1:17" s="9" customFormat="1" ht="90" customHeight="1" x14ac:dyDescent="0.3">
      <c r="A3" s="4" t="s">
        <v>1</v>
      </c>
      <c r="B3" s="5" t="s">
        <v>2</v>
      </c>
      <c r="C3" s="4" t="s">
        <v>3</v>
      </c>
      <c r="D3" s="6" t="s">
        <v>4</v>
      </c>
      <c r="E3" s="6" t="s">
        <v>5</v>
      </c>
      <c r="F3" s="7" t="s">
        <v>6</v>
      </c>
      <c r="G3" s="4" t="s">
        <v>7</v>
      </c>
      <c r="H3" s="6" t="s">
        <v>8</v>
      </c>
      <c r="I3" s="7" t="s">
        <v>9</v>
      </c>
      <c r="J3" s="6" t="s">
        <v>10</v>
      </c>
      <c r="K3" s="6" t="s">
        <v>11</v>
      </c>
      <c r="L3" s="7" t="s">
        <v>12</v>
      </c>
      <c r="M3" s="6" t="s">
        <v>13</v>
      </c>
      <c r="N3" s="8" t="s">
        <v>14</v>
      </c>
      <c r="O3" s="8" t="s">
        <v>15</v>
      </c>
      <c r="P3" s="5" t="s">
        <v>16</v>
      </c>
    </row>
    <row r="4" spans="1:17" s="15" customFormat="1" ht="11" thickBot="1" x14ac:dyDescent="0.3">
      <c r="A4" s="10">
        <v>1</v>
      </c>
      <c r="B4" s="11">
        <v>2</v>
      </c>
      <c r="C4" s="10">
        <v>3</v>
      </c>
      <c r="D4" s="12" t="s">
        <v>17</v>
      </c>
      <c r="E4" s="12" t="s">
        <v>18</v>
      </c>
      <c r="F4" s="13" t="s">
        <v>19</v>
      </c>
      <c r="G4" s="10">
        <v>4</v>
      </c>
      <c r="H4" s="12" t="s">
        <v>20</v>
      </c>
      <c r="I4" s="13" t="s">
        <v>21</v>
      </c>
      <c r="J4" s="12" t="s">
        <v>22</v>
      </c>
      <c r="K4" s="12" t="s">
        <v>23</v>
      </c>
      <c r="L4" s="13" t="s">
        <v>24</v>
      </c>
      <c r="M4" s="12">
        <v>6</v>
      </c>
      <c r="N4" s="14">
        <v>7</v>
      </c>
      <c r="O4" s="14" t="s">
        <v>25</v>
      </c>
      <c r="P4" s="11" t="s">
        <v>26</v>
      </c>
    </row>
    <row r="5" spans="1:17" s="20" customFormat="1" ht="15" thickBot="1" x14ac:dyDescent="0.4">
      <c r="A5" s="16" t="s">
        <v>27</v>
      </c>
      <c r="B5" s="17"/>
      <c r="C5" s="18">
        <f>C6+C10+C18+C26+C31+C37+C41+C50</f>
        <v>286051</v>
      </c>
      <c r="D5" s="18">
        <f t="shared" ref="D5:I5" si="0">D6+D10+D18+D26+D31+D37+D41+D50</f>
        <v>192422</v>
      </c>
      <c r="E5" s="18">
        <f t="shared" si="0"/>
        <v>93629</v>
      </c>
      <c r="F5" s="18">
        <f t="shared" si="0"/>
        <v>218327</v>
      </c>
      <c r="G5" s="18">
        <f t="shared" si="0"/>
        <v>2332024</v>
      </c>
      <c r="H5" s="18">
        <f t="shared" si="0"/>
        <v>1727528</v>
      </c>
      <c r="I5" s="18">
        <f t="shared" si="0"/>
        <v>604496</v>
      </c>
      <c r="J5" s="43">
        <f t="shared" ref="J5:L7" si="1">G5/C5</f>
        <v>8.152476306672586</v>
      </c>
      <c r="K5" s="43">
        <f t="shared" si="1"/>
        <v>8.977809190217334</v>
      </c>
      <c r="L5" s="43">
        <f t="shared" si="1"/>
        <v>6.4562902519518524</v>
      </c>
      <c r="M5" s="18">
        <f t="shared" ref="M5:N5" si="2">M6+M10+M18+M26+M31+M37+M41+M50</f>
        <v>271601</v>
      </c>
      <c r="N5" s="18">
        <f t="shared" si="2"/>
        <v>68629</v>
      </c>
      <c r="O5" s="44">
        <f>N5/C5</f>
        <v>0.23991875574635294</v>
      </c>
      <c r="P5" s="45">
        <f>N5/M5</f>
        <v>0.25268316390587664</v>
      </c>
      <c r="Q5" s="19"/>
    </row>
    <row r="6" spans="1:17" s="20" customFormat="1" ht="13.5" thickBot="1" x14ac:dyDescent="0.35">
      <c r="A6" s="51" t="s">
        <v>28</v>
      </c>
      <c r="B6" s="17"/>
      <c r="C6" s="18">
        <f>SUM(C7:C9)</f>
        <v>124121</v>
      </c>
      <c r="D6" s="18">
        <f t="shared" ref="D6:F6" si="3">SUM(D7:D9)</f>
        <v>66143</v>
      </c>
      <c r="E6" s="18">
        <f t="shared" si="3"/>
        <v>57978</v>
      </c>
      <c r="F6" s="18">
        <f t="shared" si="3"/>
        <v>103007</v>
      </c>
      <c r="G6" s="18">
        <f t="shared" ref="G6" si="4">SUM(G7:G9)</f>
        <v>799441</v>
      </c>
      <c r="H6" s="18">
        <f t="shared" ref="H6" si="5">SUM(H7:H9)</f>
        <v>512021</v>
      </c>
      <c r="I6" s="18">
        <f t="shared" ref="I6" si="6">SUM(I7:I9)</f>
        <v>287420</v>
      </c>
      <c r="J6" s="43">
        <f t="shared" si="1"/>
        <v>6.4408198451511023</v>
      </c>
      <c r="K6" s="43">
        <f t="shared" si="1"/>
        <v>7.7411215094567831</v>
      </c>
      <c r="L6" s="43">
        <f t="shared" si="1"/>
        <v>4.9573976335851526</v>
      </c>
      <c r="M6" s="18">
        <f t="shared" ref="M6:N6" si="7">SUM(M7:M9)</f>
        <v>118354</v>
      </c>
      <c r="N6" s="18">
        <f t="shared" si="7"/>
        <v>40926</v>
      </c>
      <c r="O6" s="44">
        <f>N6/C6</f>
        <v>0.32972663771642186</v>
      </c>
      <c r="P6" s="45">
        <f>N6/M6</f>
        <v>0.34579312908731435</v>
      </c>
    </row>
    <row r="7" spans="1:17" x14ac:dyDescent="0.3">
      <c r="A7" s="46" t="s">
        <v>29</v>
      </c>
      <c r="B7" s="31" t="s">
        <v>30</v>
      </c>
      <c r="C7" s="47">
        <v>15054</v>
      </c>
      <c r="D7" s="48">
        <v>8032</v>
      </c>
      <c r="E7" s="48">
        <v>7022</v>
      </c>
      <c r="F7" s="49">
        <v>13415</v>
      </c>
      <c r="G7" s="47">
        <v>71771</v>
      </c>
      <c r="H7" s="48">
        <v>48218</v>
      </c>
      <c r="I7" s="49">
        <v>23553</v>
      </c>
      <c r="J7" s="32">
        <f t="shared" si="1"/>
        <v>4.7675700810415833</v>
      </c>
      <c r="K7" s="32">
        <f t="shared" si="1"/>
        <v>6.0032370517928291</v>
      </c>
      <c r="L7" s="33">
        <f t="shared" si="1"/>
        <v>3.3541726003987469</v>
      </c>
      <c r="M7" s="48">
        <v>15081</v>
      </c>
      <c r="N7" s="50">
        <v>7302</v>
      </c>
      <c r="O7" s="34">
        <f>N7/C7</f>
        <v>0.48505380629732964</v>
      </c>
      <c r="P7" s="35">
        <f>N7/M7</f>
        <v>0.48418539884623035</v>
      </c>
    </row>
    <row r="8" spans="1:17" x14ac:dyDescent="0.3">
      <c r="A8" s="21" t="s">
        <v>31</v>
      </c>
      <c r="B8" s="22" t="s">
        <v>32</v>
      </c>
      <c r="C8" s="47">
        <v>46825</v>
      </c>
      <c r="D8" s="48">
        <v>22548</v>
      </c>
      <c r="E8" s="48">
        <v>24277</v>
      </c>
      <c r="F8" s="25">
        <v>40570</v>
      </c>
      <c r="G8" s="23">
        <v>243461</v>
      </c>
      <c r="H8" s="24">
        <v>157943</v>
      </c>
      <c r="I8" s="25">
        <v>85518</v>
      </c>
      <c r="J8" s="26">
        <f t="shared" ref="J8:J55" si="8">G8/C8</f>
        <v>5.1993806727175658</v>
      </c>
      <c r="K8" s="26">
        <f t="shared" ref="K8:K54" si="9">H8/D8</f>
        <v>7.0047454319673585</v>
      </c>
      <c r="L8" s="27">
        <f t="shared" ref="L8:L55" si="10">I8/E8</f>
        <v>3.5225934011615934</v>
      </c>
      <c r="M8" s="24">
        <v>45460</v>
      </c>
      <c r="N8" s="28">
        <v>18502</v>
      </c>
      <c r="O8" s="29">
        <f t="shared" ref="O8:O55" si="11">N8/C8</f>
        <v>0.39513080619327284</v>
      </c>
      <c r="P8" s="30">
        <f t="shared" ref="P8:P55" si="12">N8/M8</f>
        <v>0.40699516058073032</v>
      </c>
    </row>
    <row r="9" spans="1:17" ht="13.5" thickBot="1" x14ac:dyDescent="0.35">
      <c r="A9" s="52" t="s">
        <v>33</v>
      </c>
      <c r="B9" s="53" t="s">
        <v>34</v>
      </c>
      <c r="C9" s="47">
        <v>62242</v>
      </c>
      <c r="D9" s="48">
        <v>35563</v>
      </c>
      <c r="E9" s="48">
        <v>26679</v>
      </c>
      <c r="F9" s="56">
        <v>49022</v>
      </c>
      <c r="G9" s="54">
        <v>484209</v>
      </c>
      <c r="H9" s="55">
        <v>305860</v>
      </c>
      <c r="I9" s="56">
        <v>178349</v>
      </c>
      <c r="J9" s="57">
        <f t="shared" si="8"/>
        <v>7.7794576009768326</v>
      </c>
      <c r="K9" s="57">
        <f t="shared" si="9"/>
        <v>8.6005117678486069</v>
      </c>
      <c r="L9" s="58">
        <f t="shared" si="10"/>
        <v>6.6849956894936096</v>
      </c>
      <c r="M9" s="55">
        <v>57813</v>
      </c>
      <c r="N9" s="59">
        <v>15122</v>
      </c>
      <c r="O9" s="60">
        <f t="shared" si="11"/>
        <v>0.24295491790109572</v>
      </c>
      <c r="P9" s="61">
        <f t="shared" si="12"/>
        <v>0.26156746752460519</v>
      </c>
    </row>
    <row r="10" spans="1:17" ht="13.5" thickBot="1" x14ac:dyDescent="0.35">
      <c r="A10" s="51" t="s">
        <v>35</v>
      </c>
      <c r="B10" s="62"/>
      <c r="C10" s="63">
        <f>SUM(C11:C17)</f>
        <v>78552</v>
      </c>
      <c r="D10" s="63">
        <f t="shared" ref="D10:I10" si="13">SUM(D11:D17)</f>
        <v>63602</v>
      </c>
      <c r="E10" s="63">
        <f t="shared" si="13"/>
        <v>14950</v>
      </c>
      <c r="F10" s="63">
        <f t="shared" si="13"/>
        <v>68147</v>
      </c>
      <c r="G10" s="63">
        <f t="shared" si="13"/>
        <v>508010</v>
      </c>
      <c r="H10" s="63">
        <f t="shared" si="13"/>
        <v>423824</v>
      </c>
      <c r="I10" s="63">
        <f t="shared" si="13"/>
        <v>84186</v>
      </c>
      <c r="J10" s="64">
        <f t="shared" ref="J10" si="14">G10/C10</f>
        <v>6.4671809756594358</v>
      </c>
      <c r="K10" s="64">
        <f t="shared" si="9"/>
        <v>6.6636898210748088</v>
      </c>
      <c r="L10" s="64">
        <f t="shared" si="10"/>
        <v>5.6311705685618731</v>
      </c>
      <c r="M10" s="63">
        <f t="shared" ref="M10:N10" si="15">SUM(M11:M17)</f>
        <v>73066</v>
      </c>
      <c r="N10" s="63">
        <f t="shared" si="15"/>
        <v>16427</v>
      </c>
      <c r="O10" s="44">
        <f t="shared" ref="O10" si="16">N10/C10</f>
        <v>0.20912261941134536</v>
      </c>
      <c r="P10" s="45">
        <f t="shared" si="12"/>
        <v>0.22482413160704021</v>
      </c>
    </row>
    <row r="11" spans="1:17" x14ac:dyDescent="0.3">
      <c r="A11" s="46" t="s">
        <v>36</v>
      </c>
      <c r="B11" s="31" t="s">
        <v>37</v>
      </c>
      <c r="C11" s="47">
        <v>17656</v>
      </c>
      <c r="D11" s="48">
        <v>13032</v>
      </c>
      <c r="E11" s="48">
        <v>4624</v>
      </c>
      <c r="F11" s="49">
        <v>14489</v>
      </c>
      <c r="G11" s="47">
        <v>118542</v>
      </c>
      <c r="H11" s="48">
        <v>86800</v>
      </c>
      <c r="I11" s="49">
        <v>31742</v>
      </c>
      <c r="J11" s="32">
        <f t="shared" si="8"/>
        <v>6.7139782510194834</v>
      </c>
      <c r="K11" s="32">
        <f t="shared" si="9"/>
        <v>6.6605279312461629</v>
      </c>
      <c r="L11" s="33">
        <f t="shared" si="10"/>
        <v>6.8646193771626294</v>
      </c>
      <c r="M11" s="48">
        <v>16250</v>
      </c>
      <c r="N11" s="50">
        <v>3960</v>
      </c>
      <c r="O11" s="34">
        <f t="shared" si="11"/>
        <v>0.2242863615768011</v>
      </c>
      <c r="P11" s="35">
        <f t="shared" si="12"/>
        <v>0.24369230769230768</v>
      </c>
    </row>
    <row r="12" spans="1:17" x14ac:dyDescent="0.3">
      <c r="A12" s="21" t="s">
        <v>38</v>
      </c>
      <c r="B12" s="22" t="s">
        <v>39</v>
      </c>
      <c r="C12" s="47">
        <v>10298</v>
      </c>
      <c r="D12" s="48">
        <v>9680</v>
      </c>
      <c r="E12" s="48">
        <v>618</v>
      </c>
      <c r="F12" s="25">
        <v>10068</v>
      </c>
      <c r="G12" s="23">
        <v>62351</v>
      </c>
      <c r="H12" s="24">
        <v>60013</v>
      </c>
      <c r="I12" s="25">
        <v>2338</v>
      </c>
      <c r="J12" s="26">
        <f t="shared" si="8"/>
        <v>6.0546708098659936</v>
      </c>
      <c r="K12" s="26">
        <f t="shared" si="9"/>
        <v>6.1996900826446284</v>
      </c>
      <c r="L12" s="27">
        <f t="shared" si="10"/>
        <v>3.7831715210355985</v>
      </c>
      <c r="M12" s="24">
        <v>9177</v>
      </c>
      <c r="N12" s="28">
        <v>2008</v>
      </c>
      <c r="O12" s="29">
        <f t="shared" si="11"/>
        <v>0.19498931831423577</v>
      </c>
      <c r="P12" s="30">
        <f t="shared" si="12"/>
        <v>0.2188078892884385</v>
      </c>
    </row>
    <row r="13" spans="1:17" x14ac:dyDescent="0.3">
      <c r="A13" s="21" t="s">
        <v>40</v>
      </c>
      <c r="B13" s="22" t="s">
        <v>41</v>
      </c>
      <c r="C13" s="47">
        <v>7750</v>
      </c>
      <c r="D13" s="48">
        <v>7200</v>
      </c>
      <c r="E13" s="48">
        <v>550</v>
      </c>
      <c r="F13" s="25">
        <v>6981</v>
      </c>
      <c r="G13" s="23">
        <v>52290</v>
      </c>
      <c r="H13" s="24">
        <v>47407</v>
      </c>
      <c r="I13" s="25">
        <v>4883</v>
      </c>
      <c r="J13" s="26">
        <f t="shared" si="8"/>
        <v>6.7470967741935484</v>
      </c>
      <c r="K13" s="26">
        <f t="shared" si="9"/>
        <v>6.5843055555555559</v>
      </c>
      <c r="L13" s="27">
        <f t="shared" si="10"/>
        <v>8.8781818181818188</v>
      </c>
      <c r="M13" s="24">
        <v>6743</v>
      </c>
      <c r="N13" s="28">
        <v>1527</v>
      </c>
      <c r="O13" s="29">
        <f t="shared" si="11"/>
        <v>0.19703225806451613</v>
      </c>
      <c r="P13" s="30">
        <f t="shared" si="12"/>
        <v>0.22645706658757231</v>
      </c>
    </row>
    <row r="14" spans="1:17" x14ac:dyDescent="0.3">
      <c r="A14" s="21" t="s">
        <v>42</v>
      </c>
      <c r="B14" s="22" t="s">
        <v>43</v>
      </c>
      <c r="C14" s="47">
        <v>13715</v>
      </c>
      <c r="D14" s="48">
        <v>8889</v>
      </c>
      <c r="E14" s="48">
        <v>4826</v>
      </c>
      <c r="F14" s="25">
        <v>10645</v>
      </c>
      <c r="G14" s="23">
        <v>86087</v>
      </c>
      <c r="H14" s="24">
        <v>65205</v>
      </c>
      <c r="I14" s="25">
        <v>20882</v>
      </c>
      <c r="J14" s="26">
        <f t="shared" si="8"/>
        <v>6.2768501640539558</v>
      </c>
      <c r="K14" s="26">
        <f t="shared" si="9"/>
        <v>7.335470806614917</v>
      </c>
      <c r="L14" s="27">
        <f t="shared" si="10"/>
        <v>4.3269788644840448</v>
      </c>
      <c r="M14" s="24">
        <v>13644</v>
      </c>
      <c r="N14" s="28">
        <v>3744</v>
      </c>
      <c r="O14" s="29">
        <f t="shared" si="11"/>
        <v>0.27298578199052131</v>
      </c>
      <c r="P14" s="30">
        <f t="shared" si="12"/>
        <v>0.27440633245382584</v>
      </c>
    </row>
    <row r="15" spans="1:17" x14ac:dyDescent="0.3">
      <c r="A15" s="21" t="s">
        <v>44</v>
      </c>
      <c r="B15" s="22" t="s">
        <v>45</v>
      </c>
      <c r="C15" s="47">
        <v>9479</v>
      </c>
      <c r="D15" s="48">
        <v>8493</v>
      </c>
      <c r="E15" s="48">
        <v>986</v>
      </c>
      <c r="F15" s="25">
        <v>8501</v>
      </c>
      <c r="G15" s="23">
        <v>65570</v>
      </c>
      <c r="H15" s="24">
        <v>60145</v>
      </c>
      <c r="I15" s="25">
        <v>5425</v>
      </c>
      <c r="J15" s="26">
        <f t="shared" si="8"/>
        <v>6.917396349825931</v>
      </c>
      <c r="K15" s="26">
        <f t="shared" si="9"/>
        <v>7.0817143529965856</v>
      </c>
      <c r="L15" s="27">
        <f t="shared" si="10"/>
        <v>5.5020283975659225</v>
      </c>
      <c r="M15" s="24">
        <v>8842</v>
      </c>
      <c r="N15" s="28">
        <v>911</v>
      </c>
      <c r="O15" s="29">
        <f t="shared" si="11"/>
        <v>9.6107184302141574E-2</v>
      </c>
      <c r="P15" s="30">
        <f t="shared" si="12"/>
        <v>0.10303098846414838</v>
      </c>
    </row>
    <row r="16" spans="1:17" x14ac:dyDescent="0.3">
      <c r="A16" s="21" t="s">
        <v>46</v>
      </c>
      <c r="B16" s="22" t="s">
        <v>47</v>
      </c>
      <c r="C16" s="47">
        <v>12066</v>
      </c>
      <c r="D16" s="48">
        <v>10457</v>
      </c>
      <c r="E16" s="48">
        <v>1609</v>
      </c>
      <c r="F16" s="25">
        <v>10746</v>
      </c>
      <c r="G16" s="23">
        <v>77406</v>
      </c>
      <c r="H16" s="24">
        <v>66195</v>
      </c>
      <c r="I16" s="25">
        <v>11211</v>
      </c>
      <c r="J16" s="26">
        <f t="shared" si="8"/>
        <v>6.4152163102933866</v>
      </c>
      <c r="K16" s="26">
        <f t="shared" si="9"/>
        <v>6.3302094290905613</v>
      </c>
      <c r="L16" s="27">
        <f t="shared" si="10"/>
        <v>6.9676817899316346</v>
      </c>
      <c r="M16" s="24">
        <v>11030</v>
      </c>
      <c r="N16" s="28">
        <v>2853</v>
      </c>
      <c r="O16" s="29">
        <f t="shared" si="11"/>
        <v>0.23644952759820984</v>
      </c>
      <c r="P16" s="30">
        <f t="shared" si="12"/>
        <v>0.25865820489573887</v>
      </c>
    </row>
    <row r="17" spans="1:16" ht="13.5" thickBot="1" x14ac:dyDescent="0.35">
      <c r="A17" s="52" t="s">
        <v>48</v>
      </c>
      <c r="B17" s="53" t="s">
        <v>49</v>
      </c>
      <c r="C17" s="47">
        <v>7588</v>
      </c>
      <c r="D17" s="48">
        <v>5851</v>
      </c>
      <c r="E17" s="48">
        <v>1737</v>
      </c>
      <c r="F17" s="56">
        <v>6717</v>
      </c>
      <c r="G17" s="54">
        <v>45764</v>
      </c>
      <c r="H17" s="55">
        <v>38059</v>
      </c>
      <c r="I17" s="56">
        <v>7705</v>
      </c>
      <c r="J17" s="57">
        <f t="shared" si="8"/>
        <v>6.0311017395888245</v>
      </c>
      <c r="K17" s="57">
        <f t="shared" si="9"/>
        <v>6.5047000512732867</v>
      </c>
      <c r="L17" s="58">
        <f t="shared" si="10"/>
        <v>4.4358088658606789</v>
      </c>
      <c r="M17" s="55">
        <v>7380</v>
      </c>
      <c r="N17" s="59">
        <v>1424</v>
      </c>
      <c r="O17" s="60">
        <f t="shared" si="11"/>
        <v>0.18766473379019505</v>
      </c>
      <c r="P17" s="61">
        <f t="shared" si="12"/>
        <v>0.19295392953929538</v>
      </c>
    </row>
    <row r="18" spans="1:16" s="42" customFormat="1" ht="13.5" thickBot="1" x14ac:dyDescent="0.35">
      <c r="A18" s="65" t="s">
        <v>50</v>
      </c>
      <c r="B18" s="66"/>
      <c r="C18" s="63">
        <f>SUM(C19:C25)</f>
        <v>27477</v>
      </c>
      <c r="D18" s="63">
        <f t="shared" ref="D18:I18" si="17">SUM(D19:D25)</f>
        <v>24300</v>
      </c>
      <c r="E18" s="63">
        <f t="shared" si="17"/>
        <v>3177</v>
      </c>
      <c r="F18" s="63">
        <f t="shared" si="17"/>
        <v>25943</v>
      </c>
      <c r="G18" s="63">
        <f t="shared" si="17"/>
        <v>160899</v>
      </c>
      <c r="H18" s="63">
        <f t="shared" si="17"/>
        <v>146647</v>
      </c>
      <c r="I18" s="63">
        <f t="shared" si="17"/>
        <v>14252</v>
      </c>
      <c r="J18" s="64">
        <f t="shared" si="8"/>
        <v>5.8557702805983185</v>
      </c>
      <c r="K18" s="64">
        <f t="shared" si="9"/>
        <v>6.0348559670781894</v>
      </c>
      <c r="L18" s="43">
        <f t="shared" si="10"/>
        <v>4.4859930752282029</v>
      </c>
      <c r="M18" s="63">
        <f t="shared" ref="M18:N18" si="18">SUM(M19:M25)</f>
        <v>25990</v>
      </c>
      <c r="N18" s="63">
        <f t="shared" si="18"/>
        <v>5705</v>
      </c>
      <c r="O18" s="44">
        <f t="shared" si="11"/>
        <v>0.20762819812934455</v>
      </c>
      <c r="P18" s="45">
        <f t="shared" si="12"/>
        <v>0.21950750288572529</v>
      </c>
    </row>
    <row r="19" spans="1:16" x14ac:dyDescent="0.3">
      <c r="A19" s="46" t="s">
        <v>51</v>
      </c>
      <c r="B19" s="31" t="s">
        <v>52</v>
      </c>
      <c r="C19" s="47">
        <v>3043</v>
      </c>
      <c r="D19" s="48">
        <v>2810</v>
      </c>
      <c r="E19" s="48">
        <v>233</v>
      </c>
      <c r="F19" s="49">
        <v>2908</v>
      </c>
      <c r="G19" s="47">
        <v>20806</v>
      </c>
      <c r="H19" s="48">
        <v>19446</v>
      </c>
      <c r="I19" s="49">
        <v>1360</v>
      </c>
      <c r="J19" s="32">
        <f t="shared" si="8"/>
        <v>6.8373315806769632</v>
      </c>
      <c r="K19" s="32">
        <f t="shared" si="9"/>
        <v>6.9202846975088965</v>
      </c>
      <c r="L19" s="33">
        <f t="shared" si="10"/>
        <v>5.836909871244635</v>
      </c>
      <c r="M19" s="48">
        <v>2742</v>
      </c>
      <c r="N19" s="50">
        <v>442</v>
      </c>
      <c r="O19" s="34">
        <f t="shared" si="11"/>
        <v>0.14525139664804471</v>
      </c>
      <c r="P19" s="35">
        <f t="shared" si="12"/>
        <v>0.16119620714806709</v>
      </c>
    </row>
    <row r="20" spans="1:16" x14ac:dyDescent="0.3">
      <c r="A20" s="21" t="s">
        <v>53</v>
      </c>
      <c r="B20" s="22" t="s">
        <v>54</v>
      </c>
      <c r="C20" s="47">
        <v>3790</v>
      </c>
      <c r="D20" s="48">
        <v>3620</v>
      </c>
      <c r="E20" s="48">
        <v>170</v>
      </c>
      <c r="F20" s="25">
        <v>3550</v>
      </c>
      <c r="G20" s="23">
        <v>22926</v>
      </c>
      <c r="H20" s="24">
        <v>22366</v>
      </c>
      <c r="I20" s="25">
        <v>560</v>
      </c>
      <c r="J20" s="26">
        <f t="shared" si="8"/>
        <v>6.0490765171503957</v>
      </c>
      <c r="K20" s="26">
        <f t="shared" si="9"/>
        <v>6.1784530386740331</v>
      </c>
      <c r="L20" s="27">
        <f t="shared" si="10"/>
        <v>3.2941176470588234</v>
      </c>
      <c r="M20" s="24">
        <v>3335</v>
      </c>
      <c r="N20" s="28">
        <v>721</v>
      </c>
      <c r="O20" s="29">
        <f t="shared" si="11"/>
        <v>0.19023746701846966</v>
      </c>
      <c r="P20" s="30">
        <f t="shared" si="12"/>
        <v>0.216191904047976</v>
      </c>
    </row>
    <row r="21" spans="1:16" x14ac:dyDescent="0.3">
      <c r="A21" s="21" t="s">
        <v>55</v>
      </c>
      <c r="B21" s="22" t="s">
        <v>56</v>
      </c>
      <c r="C21" s="47">
        <v>1941</v>
      </c>
      <c r="D21" s="48">
        <v>1834</v>
      </c>
      <c r="E21" s="48">
        <v>107</v>
      </c>
      <c r="F21" s="25">
        <v>1908</v>
      </c>
      <c r="G21" s="23">
        <v>15308</v>
      </c>
      <c r="H21" s="24">
        <v>14607</v>
      </c>
      <c r="I21" s="25">
        <v>701</v>
      </c>
      <c r="J21" s="26">
        <f t="shared" si="8"/>
        <v>7.8866563626996395</v>
      </c>
      <c r="K21" s="26">
        <f t="shared" si="9"/>
        <v>7.9645583424209381</v>
      </c>
      <c r="L21" s="27">
        <f t="shared" si="10"/>
        <v>6.5514018691588785</v>
      </c>
      <c r="M21" s="24">
        <v>1696</v>
      </c>
      <c r="N21" s="28">
        <v>195</v>
      </c>
      <c r="O21" s="29">
        <f t="shared" si="11"/>
        <v>0.10046367851622875</v>
      </c>
      <c r="P21" s="30">
        <f t="shared" si="12"/>
        <v>0.11497641509433962</v>
      </c>
    </row>
    <row r="22" spans="1:16" x14ac:dyDescent="0.3">
      <c r="A22" s="21" t="s">
        <v>57</v>
      </c>
      <c r="B22" s="22" t="s">
        <v>58</v>
      </c>
      <c r="C22" s="47">
        <v>4679</v>
      </c>
      <c r="D22" s="48">
        <v>3277</v>
      </c>
      <c r="E22" s="48">
        <v>1402</v>
      </c>
      <c r="F22" s="25">
        <v>4562</v>
      </c>
      <c r="G22" s="23">
        <v>26131</v>
      </c>
      <c r="H22" s="24">
        <v>21304</v>
      </c>
      <c r="I22" s="25">
        <v>4827</v>
      </c>
      <c r="J22" s="26">
        <f t="shared" si="8"/>
        <v>5.5847403291301561</v>
      </c>
      <c r="K22" s="26">
        <f t="shared" si="9"/>
        <v>6.5010680500457738</v>
      </c>
      <c r="L22" s="27">
        <f t="shared" si="10"/>
        <v>3.4429386590584881</v>
      </c>
      <c r="M22" s="24">
        <v>4969</v>
      </c>
      <c r="N22" s="28">
        <v>1141</v>
      </c>
      <c r="O22" s="29">
        <f t="shared" si="11"/>
        <v>0.24385552468476171</v>
      </c>
      <c r="P22" s="30">
        <f t="shared" si="12"/>
        <v>0.22962366673374923</v>
      </c>
    </row>
    <row r="23" spans="1:16" x14ac:dyDescent="0.3">
      <c r="A23" s="21" t="s">
        <v>59</v>
      </c>
      <c r="B23" s="22" t="s">
        <v>60</v>
      </c>
      <c r="C23" s="47">
        <v>3711</v>
      </c>
      <c r="D23" s="48">
        <v>3600</v>
      </c>
      <c r="E23" s="48">
        <v>111</v>
      </c>
      <c r="F23" s="25">
        <v>3438</v>
      </c>
      <c r="G23" s="23">
        <v>23205</v>
      </c>
      <c r="H23" s="24">
        <v>21975</v>
      </c>
      <c r="I23" s="25">
        <v>1230</v>
      </c>
      <c r="J23" s="26">
        <f t="shared" si="8"/>
        <v>6.253031527890057</v>
      </c>
      <c r="K23" s="26">
        <f t="shared" si="9"/>
        <v>6.104166666666667</v>
      </c>
      <c r="L23" s="27">
        <f t="shared" si="10"/>
        <v>11.081081081081081</v>
      </c>
      <c r="M23" s="24">
        <v>3380</v>
      </c>
      <c r="N23" s="28">
        <v>1014</v>
      </c>
      <c r="O23" s="29">
        <f t="shared" si="11"/>
        <v>0.27324171382376716</v>
      </c>
      <c r="P23" s="30">
        <f t="shared" si="12"/>
        <v>0.3</v>
      </c>
    </row>
    <row r="24" spans="1:16" x14ac:dyDescent="0.3">
      <c r="A24" s="21" t="s">
        <v>61</v>
      </c>
      <c r="B24" s="22" t="s">
        <v>62</v>
      </c>
      <c r="C24" s="47">
        <v>4711</v>
      </c>
      <c r="D24" s="48">
        <v>3611</v>
      </c>
      <c r="E24" s="48">
        <v>1100</v>
      </c>
      <c r="F24" s="25">
        <v>3985</v>
      </c>
      <c r="G24" s="23">
        <v>24516</v>
      </c>
      <c r="H24" s="24">
        <v>19173</v>
      </c>
      <c r="I24" s="25">
        <v>5343</v>
      </c>
      <c r="J24" s="26">
        <f t="shared" si="8"/>
        <v>5.2039906601570793</v>
      </c>
      <c r="K24" s="26">
        <f t="shared" si="9"/>
        <v>5.3096095264469678</v>
      </c>
      <c r="L24" s="27">
        <f t="shared" si="10"/>
        <v>4.8572727272727274</v>
      </c>
      <c r="M24" s="24">
        <v>4642</v>
      </c>
      <c r="N24" s="28">
        <v>826</v>
      </c>
      <c r="O24" s="29">
        <f t="shared" si="11"/>
        <v>0.17533432392273401</v>
      </c>
      <c r="P24" s="30">
        <f t="shared" si="12"/>
        <v>0.17794054286945282</v>
      </c>
    </row>
    <row r="25" spans="1:16" ht="13.5" thickBot="1" x14ac:dyDescent="0.35">
      <c r="A25" s="52" t="s">
        <v>63</v>
      </c>
      <c r="B25" s="53" t="s">
        <v>64</v>
      </c>
      <c r="C25" s="47">
        <v>5602</v>
      </c>
      <c r="D25" s="48">
        <v>5548</v>
      </c>
      <c r="E25" s="48">
        <v>54</v>
      </c>
      <c r="F25" s="56">
        <v>5592</v>
      </c>
      <c r="G25" s="54">
        <v>28007</v>
      </c>
      <c r="H25" s="55">
        <v>27776</v>
      </c>
      <c r="I25" s="56">
        <v>231</v>
      </c>
      <c r="J25" s="57">
        <f t="shared" si="8"/>
        <v>4.9994644769725101</v>
      </c>
      <c r="K25" s="57">
        <f t="shared" si="9"/>
        <v>5.0064888248017301</v>
      </c>
      <c r="L25" s="58">
        <f t="shared" si="10"/>
        <v>4.2777777777777777</v>
      </c>
      <c r="M25" s="55">
        <v>5226</v>
      </c>
      <c r="N25" s="59">
        <v>1366</v>
      </c>
      <c r="O25" s="60">
        <f t="shared" si="11"/>
        <v>0.24384148518386289</v>
      </c>
      <c r="P25" s="61">
        <f t="shared" si="12"/>
        <v>0.26138538078836587</v>
      </c>
    </row>
    <row r="26" spans="1:16" s="42" customFormat="1" ht="13.5" thickBot="1" x14ac:dyDescent="0.35">
      <c r="A26" s="65" t="s">
        <v>65</v>
      </c>
      <c r="B26" s="66"/>
      <c r="C26" s="63">
        <f>SUM(C27:C30)</f>
        <v>8353</v>
      </c>
      <c r="D26" s="63">
        <f t="shared" ref="D26:I26" si="19">SUM(D27:D30)</f>
        <v>7770</v>
      </c>
      <c r="E26" s="63">
        <f t="shared" si="19"/>
        <v>583</v>
      </c>
      <c r="F26" s="63">
        <f t="shared" si="19"/>
        <v>7948</v>
      </c>
      <c r="G26" s="63">
        <f t="shared" si="19"/>
        <v>51338</v>
      </c>
      <c r="H26" s="63">
        <f t="shared" si="19"/>
        <v>48490</v>
      </c>
      <c r="I26" s="63">
        <f t="shared" si="19"/>
        <v>2848</v>
      </c>
      <c r="J26" s="64">
        <f t="shared" si="8"/>
        <v>6.1460553094696513</v>
      </c>
      <c r="K26" s="64">
        <f t="shared" si="9"/>
        <v>6.2406692406692406</v>
      </c>
      <c r="L26" s="43">
        <f t="shared" si="10"/>
        <v>4.8850771869639793</v>
      </c>
      <c r="M26" s="63">
        <f t="shared" ref="M26" si="20">SUM(M27:M30)</f>
        <v>7693</v>
      </c>
      <c r="N26" s="67">
        <v>670</v>
      </c>
      <c r="O26" s="44">
        <f t="shared" si="11"/>
        <v>8.0210702741529985E-2</v>
      </c>
      <c r="P26" s="45">
        <f t="shared" si="12"/>
        <v>8.7092161705446508E-2</v>
      </c>
    </row>
    <row r="27" spans="1:16" x14ac:dyDescent="0.3">
      <c r="A27" s="46" t="s">
        <v>66</v>
      </c>
      <c r="B27" s="31" t="s">
        <v>67</v>
      </c>
      <c r="C27" s="47">
        <v>2488</v>
      </c>
      <c r="D27" s="48">
        <v>2484</v>
      </c>
      <c r="E27" s="48">
        <v>4</v>
      </c>
      <c r="F27" s="49">
        <v>2477</v>
      </c>
      <c r="G27" s="47">
        <v>13549</v>
      </c>
      <c r="H27" s="48">
        <v>13278</v>
      </c>
      <c r="I27" s="49">
        <v>271</v>
      </c>
      <c r="J27" s="32">
        <f t="shared" si="8"/>
        <v>5.445739549839228</v>
      </c>
      <c r="K27" s="32">
        <f t="shared" si="9"/>
        <v>5.3454106280193239</v>
      </c>
      <c r="L27" s="33">
        <f t="shared" si="10"/>
        <v>67.75</v>
      </c>
      <c r="M27" s="48">
        <v>2295</v>
      </c>
      <c r="N27" s="50">
        <v>670</v>
      </c>
      <c r="O27" s="34">
        <f t="shared" si="11"/>
        <v>0.26929260450160769</v>
      </c>
      <c r="P27" s="35">
        <f t="shared" si="12"/>
        <v>0.29193899782135074</v>
      </c>
    </row>
    <row r="28" spans="1:16" x14ac:dyDescent="0.3">
      <c r="A28" s="21" t="s">
        <v>68</v>
      </c>
      <c r="B28" s="22" t="s">
        <v>69</v>
      </c>
      <c r="C28" s="47">
        <v>1778</v>
      </c>
      <c r="D28" s="48">
        <v>1524</v>
      </c>
      <c r="E28" s="48">
        <v>254</v>
      </c>
      <c r="F28" s="25">
        <v>1617</v>
      </c>
      <c r="G28" s="23">
        <v>10357</v>
      </c>
      <c r="H28" s="24">
        <v>9436</v>
      </c>
      <c r="I28" s="25">
        <v>921</v>
      </c>
      <c r="J28" s="26">
        <f t="shared" si="8"/>
        <v>5.825084364454443</v>
      </c>
      <c r="K28" s="26">
        <f t="shared" si="9"/>
        <v>6.1916010498687664</v>
      </c>
      <c r="L28" s="27">
        <f t="shared" si="10"/>
        <v>3.6259842519685042</v>
      </c>
      <c r="M28" s="24">
        <v>1671</v>
      </c>
      <c r="N28" s="28">
        <v>168</v>
      </c>
      <c r="O28" s="29">
        <f t="shared" si="11"/>
        <v>9.4488188976377951E-2</v>
      </c>
      <c r="P28" s="30">
        <f t="shared" si="12"/>
        <v>0.10053859964093358</v>
      </c>
    </row>
    <row r="29" spans="1:16" x14ac:dyDescent="0.3">
      <c r="A29" s="21" t="s">
        <v>70</v>
      </c>
      <c r="B29" s="22" t="s">
        <v>71</v>
      </c>
      <c r="C29" s="47">
        <v>1494</v>
      </c>
      <c r="D29" s="48">
        <v>1313</v>
      </c>
      <c r="E29" s="48">
        <v>181</v>
      </c>
      <c r="F29" s="25">
        <v>1433</v>
      </c>
      <c r="G29" s="23">
        <v>9404</v>
      </c>
      <c r="H29" s="24">
        <v>8010</v>
      </c>
      <c r="I29" s="25">
        <v>1394</v>
      </c>
      <c r="J29" s="26">
        <f t="shared" si="8"/>
        <v>6.2945113788487284</v>
      </c>
      <c r="K29" s="26">
        <f t="shared" si="9"/>
        <v>6.1005331302361006</v>
      </c>
      <c r="L29" s="27">
        <f t="shared" si="10"/>
        <v>7.7016574585635356</v>
      </c>
      <c r="M29" s="24">
        <v>1404</v>
      </c>
      <c r="N29" s="28">
        <v>253</v>
      </c>
      <c r="O29" s="29">
        <f t="shared" si="11"/>
        <v>0.16934404283801874</v>
      </c>
      <c r="P29" s="30">
        <f t="shared" si="12"/>
        <v>0.18019943019943019</v>
      </c>
    </row>
    <row r="30" spans="1:16" ht="13.5" thickBot="1" x14ac:dyDescent="0.35">
      <c r="A30" s="52" t="s">
        <v>72</v>
      </c>
      <c r="B30" s="53" t="s">
        <v>73</v>
      </c>
      <c r="C30" s="47">
        <v>2593</v>
      </c>
      <c r="D30" s="48">
        <v>2449</v>
      </c>
      <c r="E30" s="48">
        <v>144</v>
      </c>
      <c r="F30" s="56">
        <v>2421</v>
      </c>
      <c r="G30" s="54">
        <v>18028</v>
      </c>
      <c r="H30" s="55">
        <v>17766</v>
      </c>
      <c r="I30" s="56">
        <v>262</v>
      </c>
      <c r="J30" s="57">
        <f t="shared" si="8"/>
        <v>6.952564596991901</v>
      </c>
      <c r="K30" s="57">
        <f t="shared" si="9"/>
        <v>7.2543895467537771</v>
      </c>
      <c r="L30" s="58">
        <f t="shared" si="10"/>
        <v>1.8194444444444444</v>
      </c>
      <c r="M30" s="55">
        <v>2323</v>
      </c>
      <c r="N30" s="59">
        <v>458</v>
      </c>
      <c r="O30" s="60">
        <f t="shared" si="11"/>
        <v>0.17662938681064405</v>
      </c>
      <c r="P30" s="61">
        <f t="shared" si="12"/>
        <v>0.19715884631941455</v>
      </c>
    </row>
    <row r="31" spans="1:16" s="42" customFormat="1" ht="13.5" thickBot="1" x14ac:dyDescent="0.35">
      <c r="A31" s="65" t="s">
        <v>74</v>
      </c>
      <c r="B31" s="66"/>
      <c r="C31" s="63">
        <f>SUM(C32:C36)</f>
        <v>5449</v>
      </c>
      <c r="D31" s="63">
        <f t="shared" ref="D31:I31" si="21">SUM(D32:D36)</f>
        <v>543</v>
      </c>
      <c r="E31" s="63">
        <f t="shared" si="21"/>
        <v>4906</v>
      </c>
      <c r="F31" s="63">
        <f t="shared" si="21"/>
        <v>1170</v>
      </c>
      <c r="G31" s="63">
        <f t="shared" si="21"/>
        <v>51618</v>
      </c>
      <c r="H31" s="63">
        <f t="shared" si="21"/>
        <v>4993</v>
      </c>
      <c r="I31" s="63">
        <f t="shared" si="21"/>
        <v>46625</v>
      </c>
      <c r="J31" s="64">
        <f t="shared" si="8"/>
        <v>9.4729308129932104</v>
      </c>
      <c r="K31" s="64">
        <f t="shared" si="9"/>
        <v>9.195211786372008</v>
      </c>
      <c r="L31" s="43">
        <f t="shared" si="10"/>
        <v>9.5036689767631479</v>
      </c>
      <c r="M31" s="63">
        <f t="shared" ref="M31:N31" si="22">SUM(M32:M36)</f>
        <v>4802</v>
      </c>
      <c r="N31" s="63">
        <f t="shared" si="22"/>
        <v>193</v>
      </c>
      <c r="O31" s="44">
        <f t="shared" si="11"/>
        <v>3.541934299871536E-2</v>
      </c>
      <c r="P31" s="45">
        <f t="shared" si="12"/>
        <v>4.0191586838817163E-2</v>
      </c>
    </row>
    <row r="32" spans="1:16" x14ac:dyDescent="0.3">
      <c r="A32" s="46" t="s">
        <v>75</v>
      </c>
      <c r="B32" s="31" t="s">
        <v>76</v>
      </c>
      <c r="C32" s="47">
        <v>1428</v>
      </c>
      <c r="D32" s="48">
        <v>151</v>
      </c>
      <c r="E32" s="48">
        <v>1277</v>
      </c>
      <c r="F32" s="49">
        <v>302</v>
      </c>
      <c r="G32" s="47">
        <v>11625</v>
      </c>
      <c r="H32" s="48">
        <v>1149</v>
      </c>
      <c r="I32" s="49">
        <v>10476</v>
      </c>
      <c r="J32" s="32">
        <f t="shared" si="8"/>
        <v>8.1407563025210088</v>
      </c>
      <c r="K32" s="32">
        <f t="shared" si="9"/>
        <v>7.6092715231788075</v>
      </c>
      <c r="L32" s="33">
        <f t="shared" si="10"/>
        <v>8.2036021926389981</v>
      </c>
      <c r="M32" s="48">
        <v>1308</v>
      </c>
      <c r="N32" s="50">
        <v>37</v>
      </c>
      <c r="O32" s="34">
        <f t="shared" si="11"/>
        <v>2.5910364145658265E-2</v>
      </c>
      <c r="P32" s="35">
        <f t="shared" si="12"/>
        <v>2.8287461773700305E-2</v>
      </c>
    </row>
    <row r="33" spans="1:16" x14ac:dyDescent="0.3">
      <c r="A33" s="21" t="s">
        <v>77</v>
      </c>
      <c r="B33" s="22" t="s">
        <v>78</v>
      </c>
      <c r="C33" s="47">
        <v>980</v>
      </c>
      <c r="D33" s="48">
        <v>340</v>
      </c>
      <c r="E33" s="48">
        <v>640</v>
      </c>
      <c r="F33" s="25">
        <v>289</v>
      </c>
      <c r="G33" s="23">
        <v>11532</v>
      </c>
      <c r="H33" s="24">
        <v>3554</v>
      </c>
      <c r="I33" s="25">
        <v>7978</v>
      </c>
      <c r="J33" s="26">
        <f t="shared" si="8"/>
        <v>11.767346938775511</v>
      </c>
      <c r="K33" s="26">
        <f t="shared" si="9"/>
        <v>10.452941176470588</v>
      </c>
      <c r="L33" s="27">
        <f t="shared" si="10"/>
        <v>12.465624999999999</v>
      </c>
      <c r="M33" s="24">
        <v>730</v>
      </c>
      <c r="N33" s="28">
        <v>70</v>
      </c>
      <c r="O33" s="29">
        <f t="shared" si="11"/>
        <v>7.1428571428571425E-2</v>
      </c>
      <c r="P33" s="30">
        <f t="shared" si="12"/>
        <v>9.5890410958904104E-2</v>
      </c>
    </row>
    <row r="34" spans="1:16" x14ac:dyDescent="0.3">
      <c r="A34" s="21" t="s">
        <v>80</v>
      </c>
      <c r="B34" s="22" t="s">
        <v>81</v>
      </c>
      <c r="C34" s="47">
        <v>766</v>
      </c>
      <c r="D34" s="48">
        <v>38</v>
      </c>
      <c r="E34" s="48">
        <v>728</v>
      </c>
      <c r="F34" s="25">
        <v>275</v>
      </c>
      <c r="G34" s="23">
        <v>7165</v>
      </c>
      <c r="H34" s="24">
        <v>182</v>
      </c>
      <c r="I34" s="25">
        <v>6983</v>
      </c>
      <c r="J34" s="26">
        <f t="shared" si="8"/>
        <v>9.35378590078329</v>
      </c>
      <c r="K34" s="26">
        <f t="shared" si="9"/>
        <v>4.7894736842105265</v>
      </c>
      <c r="L34" s="27">
        <f t="shared" si="10"/>
        <v>9.5920329670329672</v>
      </c>
      <c r="M34" s="24">
        <v>651</v>
      </c>
      <c r="N34" s="28">
        <v>22</v>
      </c>
      <c r="O34" s="29">
        <f t="shared" si="11"/>
        <v>2.8720626631853787E-2</v>
      </c>
      <c r="P34" s="30">
        <f t="shared" si="12"/>
        <v>3.3794162826420893E-2</v>
      </c>
    </row>
    <row r="35" spans="1:16" x14ac:dyDescent="0.3">
      <c r="A35" s="21" t="s">
        <v>82</v>
      </c>
      <c r="B35" s="22" t="s">
        <v>83</v>
      </c>
      <c r="C35" s="47">
        <v>861</v>
      </c>
      <c r="D35" s="48">
        <v>0</v>
      </c>
      <c r="E35" s="48">
        <v>861</v>
      </c>
      <c r="F35" s="25">
        <v>22</v>
      </c>
      <c r="G35" s="23">
        <v>8649</v>
      </c>
      <c r="H35" s="24" t="s">
        <v>79</v>
      </c>
      <c r="I35" s="25">
        <v>8649</v>
      </c>
      <c r="J35" s="26">
        <f t="shared" si="8"/>
        <v>10.045296167247386</v>
      </c>
      <c r="K35" s="26"/>
      <c r="L35" s="27">
        <f t="shared" si="10"/>
        <v>10.045296167247386</v>
      </c>
      <c r="M35" s="24">
        <v>730</v>
      </c>
      <c r="N35" s="28">
        <v>19</v>
      </c>
      <c r="O35" s="29">
        <f t="shared" si="11"/>
        <v>2.2067363530778164E-2</v>
      </c>
      <c r="P35" s="30">
        <f t="shared" si="12"/>
        <v>2.6027397260273973E-2</v>
      </c>
    </row>
    <row r="36" spans="1:16" ht="13.5" thickBot="1" x14ac:dyDescent="0.35">
      <c r="A36" s="52" t="s">
        <v>84</v>
      </c>
      <c r="B36" s="53" t="s">
        <v>85</v>
      </c>
      <c r="C36" s="47">
        <v>1414</v>
      </c>
      <c r="D36" s="48">
        <v>14</v>
      </c>
      <c r="E36" s="48">
        <v>1400</v>
      </c>
      <c r="F36" s="56">
        <v>282</v>
      </c>
      <c r="G36" s="54">
        <v>12647</v>
      </c>
      <c r="H36" s="55">
        <v>108</v>
      </c>
      <c r="I36" s="56">
        <v>12539</v>
      </c>
      <c r="J36" s="57">
        <f t="shared" si="8"/>
        <v>8.9441301272984433</v>
      </c>
      <c r="K36" s="57">
        <f t="shared" si="9"/>
        <v>7.7142857142857144</v>
      </c>
      <c r="L36" s="58">
        <f t="shared" si="10"/>
        <v>8.956428571428571</v>
      </c>
      <c r="M36" s="55">
        <v>1383</v>
      </c>
      <c r="N36" s="59">
        <v>45</v>
      </c>
      <c r="O36" s="60">
        <f t="shared" si="11"/>
        <v>3.1824611032531827E-2</v>
      </c>
      <c r="P36" s="61">
        <f t="shared" si="12"/>
        <v>3.2537960954446853E-2</v>
      </c>
    </row>
    <row r="37" spans="1:16" s="42" customFormat="1" ht="13.5" thickBot="1" x14ac:dyDescent="0.35">
      <c r="A37" s="65" t="s">
        <v>86</v>
      </c>
      <c r="B37" s="66"/>
      <c r="C37" s="63">
        <f>SUM(C38:C40)</f>
        <v>17130</v>
      </c>
      <c r="D37" s="63">
        <f t="shared" ref="D37:J37" si="23">SUM(D38:D40)</f>
        <v>8710</v>
      </c>
      <c r="E37" s="63">
        <f t="shared" si="23"/>
        <v>8420</v>
      </c>
      <c r="F37" s="63">
        <f t="shared" si="23"/>
        <v>8713</v>
      </c>
      <c r="G37" s="63">
        <f t="shared" si="23"/>
        <v>136239</v>
      </c>
      <c r="H37" s="63">
        <f t="shared" si="23"/>
        <v>48663</v>
      </c>
      <c r="I37" s="63">
        <f t="shared" si="23"/>
        <v>87576</v>
      </c>
      <c r="J37" s="63">
        <f t="shared" si="23"/>
        <v>25.021269412711586</v>
      </c>
      <c r="K37" s="64">
        <f t="shared" si="9"/>
        <v>5.5870264064293913</v>
      </c>
      <c r="L37" s="43">
        <f t="shared" si="10"/>
        <v>10.400950118764845</v>
      </c>
      <c r="M37" s="63">
        <f t="shared" ref="M37:N37" si="24">SUM(M38:M40)</f>
        <v>17303</v>
      </c>
      <c r="N37" s="63">
        <f t="shared" si="24"/>
        <v>3045</v>
      </c>
      <c r="O37" s="44">
        <f t="shared" si="11"/>
        <v>0.17775831873905429</v>
      </c>
      <c r="P37" s="45">
        <f t="shared" si="12"/>
        <v>0.1759810437496388</v>
      </c>
    </row>
    <row r="38" spans="1:16" x14ac:dyDescent="0.3">
      <c r="A38" s="46" t="s">
        <v>87</v>
      </c>
      <c r="B38" s="31" t="s">
        <v>88</v>
      </c>
      <c r="C38" s="47">
        <v>4796</v>
      </c>
      <c r="D38" s="48">
        <v>0</v>
      </c>
      <c r="E38" s="48">
        <v>4796</v>
      </c>
      <c r="F38" s="49">
        <v>0</v>
      </c>
      <c r="G38" s="47">
        <v>70423</v>
      </c>
      <c r="H38" s="48" t="s">
        <v>79</v>
      </c>
      <c r="I38" s="49">
        <v>70423</v>
      </c>
      <c r="J38" s="32">
        <f t="shared" si="8"/>
        <v>14.68369474562135</v>
      </c>
      <c r="K38" s="32"/>
      <c r="L38" s="33">
        <f t="shared" si="10"/>
        <v>14.68369474562135</v>
      </c>
      <c r="M38" s="48">
        <v>4723</v>
      </c>
      <c r="N38" s="50">
        <v>30</v>
      </c>
      <c r="O38" s="34">
        <f t="shared" si="11"/>
        <v>6.255212677231026E-3</v>
      </c>
      <c r="P38" s="35">
        <f t="shared" si="12"/>
        <v>6.3518949820029645E-3</v>
      </c>
    </row>
    <row r="39" spans="1:16" x14ac:dyDescent="0.3">
      <c r="A39" s="21" t="s">
        <v>89</v>
      </c>
      <c r="B39" s="22" t="s">
        <v>90</v>
      </c>
      <c r="C39" s="47">
        <v>5088</v>
      </c>
      <c r="D39" s="48">
        <v>5088</v>
      </c>
      <c r="E39" s="48">
        <v>0</v>
      </c>
      <c r="F39" s="25">
        <v>4955</v>
      </c>
      <c r="G39" s="23">
        <v>21432</v>
      </c>
      <c r="H39" s="24">
        <v>21432</v>
      </c>
      <c r="I39" s="25" t="s">
        <v>79</v>
      </c>
      <c r="J39" s="26">
        <f t="shared" si="8"/>
        <v>4.2122641509433958</v>
      </c>
      <c r="K39" s="26">
        <f t="shared" si="9"/>
        <v>4.2122641509433958</v>
      </c>
      <c r="L39" s="27"/>
      <c r="M39" s="24">
        <v>5209</v>
      </c>
      <c r="N39" s="28">
        <v>998</v>
      </c>
      <c r="O39" s="29">
        <f t="shared" si="11"/>
        <v>0.19614779874213836</v>
      </c>
      <c r="P39" s="30">
        <f t="shared" si="12"/>
        <v>0.19159147629103473</v>
      </c>
    </row>
    <row r="40" spans="1:16" ht="13.5" thickBot="1" x14ac:dyDescent="0.35">
      <c r="A40" s="52" t="s">
        <v>91</v>
      </c>
      <c r="B40" s="53" t="s">
        <v>92</v>
      </c>
      <c r="C40" s="47">
        <v>7246</v>
      </c>
      <c r="D40" s="48">
        <v>3622</v>
      </c>
      <c r="E40" s="48">
        <v>3624</v>
      </c>
      <c r="F40" s="56">
        <v>3758</v>
      </c>
      <c r="G40" s="54">
        <v>44384</v>
      </c>
      <c r="H40" s="55">
        <v>27231</v>
      </c>
      <c r="I40" s="56">
        <v>17153</v>
      </c>
      <c r="J40" s="57">
        <f t="shared" si="8"/>
        <v>6.1253105161468397</v>
      </c>
      <c r="K40" s="57">
        <f t="shared" si="9"/>
        <v>7.5182219768083929</v>
      </c>
      <c r="L40" s="58">
        <f>I40/E40</f>
        <v>4.7331677704194259</v>
      </c>
      <c r="M40" s="55">
        <v>7371</v>
      </c>
      <c r="N40" s="59">
        <v>2017</v>
      </c>
      <c r="O40" s="60">
        <f t="shared" si="11"/>
        <v>0.27836047474468673</v>
      </c>
      <c r="P40" s="61">
        <f t="shared" si="12"/>
        <v>0.27363994030660699</v>
      </c>
    </row>
    <row r="41" spans="1:16" s="42" customFormat="1" ht="13.5" thickBot="1" x14ac:dyDescent="0.35">
      <c r="A41" s="65" t="s">
        <v>93</v>
      </c>
      <c r="B41" s="66"/>
      <c r="C41" s="63">
        <f>SUM(C42:C49)</f>
        <v>23303</v>
      </c>
      <c r="D41" s="63">
        <f t="shared" ref="D41:I41" si="25">SUM(D42:D49)</f>
        <v>20890</v>
      </c>
      <c r="E41" s="63">
        <f t="shared" si="25"/>
        <v>2413</v>
      </c>
      <c r="F41" s="63">
        <f t="shared" si="25"/>
        <v>2962</v>
      </c>
      <c r="G41" s="63">
        <f t="shared" si="25"/>
        <v>608734</v>
      </c>
      <c r="H41" s="63">
        <f t="shared" si="25"/>
        <v>537812</v>
      </c>
      <c r="I41" s="63">
        <f t="shared" si="25"/>
        <v>70922</v>
      </c>
      <c r="J41" s="64">
        <f t="shared" si="8"/>
        <v>26.122559327125263</v>
      </c>
      <c r="K41" s="64">
        <f t="shared" si="9"/>
        <v>25.744949736716134</v>
      </c>
      <c r="L41" s="43">
        <f>I41/E41</f>
        <v>29.391628677994198</v>
      </c>
      <c r="M41" s="63">
        <f>SUM(M42:M49)</f>
        <v>22177</v>
      </c>
      <c r="N41" s="63">
        <f>SUM(N42:N49)</f>
        <v>1508</v>
      </c>
      <c r="O41" s="44">
        <f t="shared" si="11"/>
        <v>6.4712697935888089E-2</v>
      </c>
      <c r="P41" s="45">
        <f t="shared" si="12"/>
        <v>6.7998376696577531E-2</v>
      </c>
    </row>
    <row r="42" spans="1:16" x14ac:dyDescent="0.3">
      <c r="A42" s="46" t="s">
        <v>94</v>
      </c>
      <c r="B42" s="31" t="s">
        <v>95</v>
      </c>
      <c r="C42" s="47">
        <v>171</v>
      </c>
      <c r="D42" s="48">
        <v>0</v>
      </c>
      <c r="E42" s="48">
        <v>171</v>
      </c>
      <c r="F42" s="49">
        <v>0</v>
      </c>
      <c r="G42" s="47">
        <v>7622</v>
      </c>
      <c r="H42" s="48" t="s">
        <v>79</v>
      </c>
      <c r="I42" s="49">
        <v>7622</v>
      </c>
      <c r="J42" s="32">
        <f t="shared" si="8"/>
        <v>44.57309941520468</v>
      </c>
      <c r="K42" s="32"/>
      <c r="L42" s="33">
        <f t="shared" si="10"/>
        <v>44.57309941520468</v>
      </c>
      <c r="M42" s="48">
        <v>136</v>
      </c>
      <c r="N42" s="50">
        <v>10</v>
      </c>
      <c r="O42" s="34">
        <f t="shared" si="11"/>
        <v>5.8479532163742687E-2</v>
      </c>
      <c r="P42" s="35">
        <f t="shared" si="12"/>
        <v>7.3529411764705885E-2</v>
      </c>
    </row>
    <row r="43" spans="1:16" x14ac:dyDescent="0.3">
      <c r="A43" s="21" t="s">
        <v>96</v>
      </c>
      <c r="B43" s="22" t="s">
        <v>97</v>
      </c>
      <c r="C43" s="47">
        <v>4378</v>
      </c>
      <c r="D43" s="48">
        <v>4378</v>
      </c>
      <c r="E43" s="48">
        <v>0</v>
      </c>
      <c r="F43" s="25">
        <v>0</v>
      </c>
      <c r="G43" s="23">
        <v>217247</v>
      </c>
      <c r="H43" s="24">
        <v>217247</v>
      </c>
      <c r="I43" s="25" t="s">
        <v>79</v>
      </c>
      <c r="J43" s="26">
        <f t="shared" si="8"/>
        <v>49.62243033348561</v>
      </c>
      <c r="K43" s="26">
        <f t="shared" si="9"/>
        <v>49.62243033348561</v>
      </c>
      <c r="L43" s="27"/>
      <c r="M43" s="24">
        <v>3558</v>
      </c>
      <c r="N43" s="28">
        <v>77</v>
      </c>
      <c r="O43" s="29">
        <f t="shared" si="11"/>
        <v>1.7587939698492462E-2</v>
      </c>
      <c r="P43" s="30">
        <f t="shared" si="12"/>
        <v>2.1641371557054524E-2</v>
      </c>
    </row>
    <row r="44" spans="1:16" x14ac:dyDescent="0.3">
      <c r="A44" s="21" t="s">
        <v>98</v>
      </c>
      <c r="B44" s="22" t="s">
        <v>99</v>
      </c>
      <c r="C44" s="47">
        <v>1082</v>
      </c>
      <c r="D44" s="48">
        <v>1081</v>
      </c>
      <c r="E44" s="48">
        <v>1</v>
      </c>
      <c r="F44" s="25">
        <v>0</v>
      </c>
      <c r="G44" s="23">
        <v>32447</v>
      </c>
      <c r="H44" s="24">
        <v>32355</v>
      </c>
      <c r="I44" s="25">
        <v>92</v>
      </c>
      <c r="J44" s="26">
        <f t="shared" si="8"/>
        <v>29.987985212569317</v>
      </c>
      <c r="K44" s="26">
        <f t="shared" si="9"/>
        <v>29.930619796484738</v>
      </c>
      <c r="L44" s="27">
        <f t="shared" si="10"/>
        <v>92</v>
      </c>
      <c r="M44" s="24">
        <v>1031</v>
      </c>
      <c r="N44" s="28">
        <v>34</v>
      </c>
      <c r="O44" s="29">
        <f t="shared" si="11"/>
        <v>3.1423290203327174E-2</v>
      </c>
      <c r="P44" s="30">
        <f t="shared" si="12"/>
        <v>3.2977691561590687E-2</v>
      </c>
    </row>
    <row r="45" spans="1:16" x14ac:dyDescent="0.3">
      <c r="A45" s="21" t="s">
        <v>100</v>
      </c>
      <c r="B45" s="22" t="s">
        <v>101</v>
      </c>
      <c r="C45" s="47">
        <v>3508</v>
      </c>
      <c r="D45" s="48">
        <v>2093</v>
      </c>
      <c r="E45" s="48">
        <v>1415</v>
      </c>
      <c r="F45" s="25">
        <v>2301</v>
      </c>
      <c r="G45" s="23">
        <v>32453</v>
      </c>
      <c r="H45" s="24">
        <v>21373</v>
      </c>
      <c r="I45" s="25">
        <v>11080</v>
      </c>
      <c r="J45" s="26">
        <f t="shared" si="8"/>
        <v>9.2511402508551885</v>
      </c>
      <c r="K45" s="26">
        <f t="shared" si="9"/>
        <v>10.211657907310082</v>
      </c>
      <c r="L45" s="27">
        <f t="shared" si="10"/>
        <v>7.830388692579505</v>
      </c>
      <c r="M45" s="24">
        <v>3531</v>
      </c>
      <c r="N45" s="28">
        <v>607</v>
      </c>
      <c r="O45" s="29">
        <f t="shared" si="11"/>
        <v>0.17303306727480045</v>
      </c>
      <c r="P45" s="30">
        <f t="shared" si="12"/>
        <v>0.17190597564429341</v>
      </c>
    </row>
    <row r="46" spans="1:16" x14ac:dyDescent="0.3">
      <c r="A46" s="21" t="s">
        <v>102</v>
      </c>
      <c r="B46" s="22" t="s">
        <v>103</v>
      </c>
      <c r="C46" s="47">
        <v>6566</v>
      </c>
      <c r="D46" s="48">
        <v>6304</v>
      </c>
      <c r="E46" s="48">
        <v>262</v>
      </c>
      <c r="F46" s="25">
        <v>0</v>
      </c>
      <c r="G46" s="23">
        <v>165004</v>
      </c>
      <c r="H46" s="24">
        <v>134721</v>
      </c>
      <c r="I46" s="25">
        <v>30283</v>
      </c>
      <c r="J46" s="26">
        <f t="shared" si="8"/>
        <v>25.130063965884862</v>
      </c>
      <c r="K46" s="26">
        <f t="shared" si="9"/>
        <v>21.370717005076141</v>
      </c>
      <c r="L46" s="27">
        <f t="shared" si="10"/>
        <v>115.58396946564885</v>
      </c>
      <c r="M46" s="24">
        <v>6316</v>
      </c>
      <c r="N46" s="28">
        <v>259</v>
      </c>
      <c r="O46" s="29">
        <f t="shared" si="11"/>
        <v>3.9445628997867806E-2</v>
      </c>
      <c r="P46" s="30">
        <f t="shared" si="12"/>
        <v>4.1006966434452188E-2</v>
      </c>
    </row>
    <row r="47" spans="1:16" x14ac:dyDescent="0.3">
      <c r="A47" s="21" t="s">
        <v>104</v>
      </c>
      <c r="B47" s="22" t="s">
        <v>105</v>
      </c>
      <c r="C47" s="47">
        <v>1016</v>
      </c>
      <c r="D47" s="48">
        <v>668</v>
      </c>
      <c r="E47" s="48">
        <v>348</v>
      </c>
      <c r="F47" s="25">
        <v>661</v>
      </c>
      <c r="G47" s="23">
        <v>8428</v>
      </c>
      <c r="H47" s="24">
        <v>2129</v>
      </c>
      <c r="I47" s="25">
        <v>6299</v>
      </c>
      <c r="J47" s="26">
        <f t="shared" si="8"/>
        <v>8.2952755905511815</v>
      </c>
      <c r="K47" s="26">
        <f t="shared" si="9"/>
        <v>3.1871257485029938</v>
      </c>
      <c r="L47" s="27">
        <f t="shared" si="10"/>
        <v>18.100574712643677</v>
      </c>
      <c r="M47" s="24">
        <v>1263</v>
      </c>
      <c r="N47" s="28">
        <v>180</v>
      </c>
      <c r="O47" s="29">
        <f t="shared" si="11"/>
        <v>0.17716535433070865</v>
      </c>
      <c r="P47" s="30">
        <f t="shared" si="12"/>
        <v>0.14251781472684086</v>
      </c>
    </row>
    <row r="48" spans="1:16" x14ac:dyDescent="0.3">
      <c r="A48" s="21" t="s">
        <v>106</v>
      </c>
      <c r="B48" s="22" t="s">
        <v>107</v>
      </c>
      <c r="C48" s="47">
        <v>3191</v>
      </c>
      <c r="D48" s="48">
        <v>2989</v>
      </c>
      <c r="E48" s="48">
        <v>202</v>
      </c>
      <c r="F48" s="25">
        <v>0</v>
      </c>
      <c r="G48" s="23">
        <v>73804</v>
      </c>
      <c r="H48" s="24">
        <v>66694</v>
      </c>
      <c r="I48" s="25">
        <v>7110</v>
      </c>
      <c r="J48" s="26">
        <f t="shared" si="8"/>
        <v>23.128799749294892</v>
      </c>
      <c r="K48" s="26">
        <f t="shared" si="9"/>
        <v>22.313148210103712</v>
      </c>
      <c r="L48" s="27">
        <f t="shared" si="10"/>
        <v>35.198019801980195</v>
      </c>
      <c r="M48" s="24">
        <v>3080</v>
      </c>
      <c r="N48" s="28">
        <v>180</v>
      </c>
      <c r="O48" s="29">
        <f t="shared" si="11"/>
        <v>5.640864932623002E-2</v>
      </c>
      <c r="P48" s="30">
        <f t="shared" si="12"/>
        <v>5.844155844155844E-2</v>
      </c>
    </row>
    <row r="49" spans="1:16" ht="13.5" thickBot="1" x14ac:dyDescent="0.35">
      <c r="A49" s="52" t="s">
        <v>108</v>
      </c>
      <c r="B49" s="53" t="s">
        <v>109</v>
      </c>
      <c r="C49" s="47">
        <v>3391</v>
      </c>
      <c r="D49" s="48">
        <v>3377</v>
      </c>
      <c r="E49" s="48">
        <v>14</v>
      </c>
      <c r="F49" s="56">
        <v>0</v>
      </c>
      <c r="G49" s="54">
        <v>71729</v>
      </c>
      <c r="H49" s="55">
        <v>63293</v>
      </c>
      <c r="I49" s="56">
        <v>8436</v>
      </c>
      <c r="J49" s="57">
        <f t="shared" si="8"/>
        <v>21.152757298731938</v>
      </c>
      <c r="K49" s="57">
        <f t="shared" si="9"/>
        <v>18.742374888954693</v>
      </c>
      <c r="L49" s="58">
        <f t="shared" si="10"/>
        <v>602.57142857142856</v>
      </c>
      <c r="M49" s="55">
        <v>3262</v>
      </c>
      <c r="N49" s="59">
        <v>161</v>
      </c>
      <c r="O49" s="60">
        <f t="shared" si="11"/>
        <v>4.7478619876142727E-2</v>
      </c>
      <c r="P49" s="61">
        <f t="shared" si="12"/>
        <v>4.9356223175965663E-2</v>
      </c>
    </row>
    <row r="50" spans="1:16" s="42" customFormat="1" ht="13.5" thickBot="1" x14ac:dyDescent="0.35">
      <c r="A50" s="65" t="s">
        <v>110</v>
      </c>
      <c r="B50" s="66"/>
      <c r="C50" s="63">
        <f>SUM(C51:C55)</f>
        <v>1666</v>
      </c>
      <c r="D50" s="63">
        <f t="shared" ref="D50:I50" si="26">SUM(D51:D55)</f>
        <v>464</v>
      </c>
      <c r="E50" s="63">
        <f t="shared" si="26"/>
        <v>1202</v>
      </c>
      <c r="F50" s="63">
        <f t="shared" si="26"/>
        <v>437</v>
      </c>
      <c r="G50" s="63">
        <f t="shared" si="26"/>
        <v>15745</v>
      </c>
      <c r="H50" s="63">
        <f t="shared" si="26"/>
        <v>5078</v>
      </c>
      <c r="I50" s="63">
        <f t="shared" si="26"/>
        <v>10667</v>
      </c>
      <c r="J50" s="64">
        <f t="shared" si="8"/>
        <v>9.4507803121248504</v>
      </c>
      <c r="K50" s="64">
        <f t="shared" si="9"/>
        <v>10.943965517241379</v>
      </c>
      <c r="L50" s="43">
        <f t="shared" si="10"/>
        <v>8.8743760399334448</v>
      </c>
      <c r="M50" s="63">
        <f>SUM(M51:M55)</f>
        <v>2216</v>
      </c>
      <c r="N50" s="63">
        <f>SUM(N51:N55)</f>
        <v>155</v>
      </c>
      <c r="O50" s="44">
        <f t="shared" si="11"/>
        <v>9.3037214885954386E-2</v>
      </c>
      <c r="P50" s="45">
        <f t="shared" si="12"/>
        <v>6.9945848375451258E-2</v>
      </c>
    </row>
    <row r="51" spans="1:16" x14ac:dyDescent="0.3">
      <c r="A51" s="92" t="s">
        <v>111</v>
      </c>
      <c r="B51" s="93" t="s">
        <v>112</v>
      </c>
      <c r="C51" s="94">
        <v>784</v>
      </c>
      <c r="D51" s="95">
        <v>4</v>
      </c>
      <c r="E51" s="95">
        <v>780</v>
      </c>
      <c r="F51" s="96">
        <v>215</v>
      </c>
      <c r="G51" s="94">
        <v>6007</v>
      </c>
      <c r="H51" s="95">
        <v>26</v>
      </c>
      <c r="I51" s="96">
        <v>5981</v>
      </c>
      <c r="J51" s="97">
        <f t="shared" si="8"/>
        <v>7.6619897959183669</v>
      </c>
      <c r="K51" s="97">
        <f t="shared" si="9"/>
        <v>6.5</v>
      </c>
      <c r="L51" s="98">
        <f t="shared" si="10"/>
        <v>7.6679487179487182</v>
      </c>
      <c r="M51" s="95">
        <v>1361</v>
      </c>
      <c r="N51" s="99">
        <v>119</v>
      </c>
      <c r="O51" s="100">
        <f t="shared" si="11"/>
        <v>0.15178571428571427</v>
      </c>
      <c r="P51" s="101">
        <f t="shared" si="12"/>
        <v>8.7435709037472442E-2</v>
      </c>
    </row>
    <row r="52" spans="1:16" ht="14.5" x14ac:dyDescent="0.35">
      <c r="A52" s="102" t="s">
        <v>123</v>
      </c>
      <c r="B52" s="31" t="s">
        <v>124</v>
      </c>
      <c r="C52" s="47">
        <v>5</v>
      </c>
      <c r="D52" s="48">
        <v>0</v>
      </c>
      <c r="E52" s="48">
        <v>5</v>
      </c>
      <c r="F52" s="25">
        <v>0</v>
      </c>
      <c r="G52" s="23">
        <v>119</v>
      </c>
      <c r="H52" s="24" t="s">
        <v>79</v>
      </c>
      <c r="I52" s="25">
        <v>119</v>
      </c>
      <c r="J52" s="26">
        <f t="shared" si="8"/>
        <v>23.8</v>
      </c>
      <c r="K52" s="26"/>
      <c r="L52" s="27">
        <f t="shared" si="10"/>
        <v>23.8</v>
      </c>
      <c r="M52" s="24">
        <v>3</v>
      </c>
      <c r="N52" s="28">
        <v>0</v>
      </c>
      <c r="O52" s="29">
        <f t="shared" si="11"/>
        <v>0</v>
      </c>
      <c r="P52" s="30">
        <f t="shared" si="12"/>
        <v>0</v>
      </c>
    </row>
    <row r="53" spans="1:16" x14ac:dyDescent="0.3">
      <c r="A53" s="21" t="s">
        <v>113</v>
      </c>
      <c r="B53" s="22" t="s">
        <v>114</v>
      </c>
      <c r="C53" s="47">
        <v>116</v>
      </c>
      <c r="D53" s="48">
        <v>0</v>
      </c>
      <c r="E53" s="48">
        <v>116</v>
      </c>
      <c r="F53" s="25">
        <v>0</v>
      </c>
      <c r="G53" s="23">
        <v>740</v>
      </c>
      <c r="H53" s="24" t="s">
        <v>79</v>
      </c>
      <c r="I53" s="25">
        <v>740</v>
      </c>
      <c r="J53" s="26">
        <f t="shared" si="8"/>
        <v>6.3793103448275863</v>
      </c>
      <c r="K53" s="26"/>
      <c r="L53" s="27">
        <f t="shared" si="10"/>
        <v>6.3793103448275863</v>
      </c>
      <c r="M53" s="24">
        <v>110</v>
      </c>
      <c r="N53" s="28">
        <v>1</v>
      </c>
      <c r="O53" s="29">
        <f t="shared" si="11"/>
        <v>8.6206896551724137E-3</v>
      </c>
      <c r="P53" s="30">
        <f t="shared" si="12"/>
        <v>9.0909090909090905E-3</v>
      </c>
    </row>
    <row r="54" spans="1:16" x14ac:dyDescent="0.3">
      <c r="A54" s="21" t="s">
        <v>115</v>
      </c>
      <c r="B54" s="22" t="s">
        <v>116</v>
      </c>
      <c r="C54" s="47">
        <v>460</v>
      </c>
      <c r="D54" s="48">
        <v>460</v>
      </c>
      <c r="E54" s="48">
        <v>0</v>
      </c>
      <c r="F54" s="25">
        <v>0</v>
      </c>
      <c r="G54" s="23">
        <v>5052</v>
      </c>
      <c r="H54" s="24">
        <v>5052</v>
      </c>
      <c r="I54" s="25" t="s">
        <v>79</v>
      </c>
      <c r="J54" s="26">
        <f t="shared" si="8"/>
        <v>10.982608695652173</v>
      </c>
      <c r="K54" s="26">
        <f t="shared" si="9"/>
        <v>10.982608695652173</v>
      </c>
      <c r="L54" s="27"/>
      <c r="M54" s="24">
        <v>460</v>
      </c>
      <c r="N54" s="28">
        <v>34</v>
      </c>
      <c r="O54" s="29">
        <f t="shared" si="11"/>
        <v>7.3913043478260873E-2</v>
      </c>
      <c r="P54" s="30">
        <f t="shared" si="12"/>
        <v>7.3913043478260873E-2</v>
      </c>
    </row>
    <row r="55" spans="1:16" ht="13.5" thickBot="1" x14ac:dyDescent="0.35">
      <c r="A55" s="36" t="s">
        <v>117</v>
      </c>
      <c r="B55" s="37" t="s">
        <v>118</v>
      </c>
      <c r="C55" s="103">
        <v>301</v>
      </c>
      <c r="D55" s="112">
        <v>0</v>
      </c>
      <c r="E55" s="112">
        <v>301</v>
      </c>
      <c r="F55" s="105">
        <v>222</v>
      </c>
      <c r="G55" s="106">
        <v>3827</v>
      </c>
      <c r="H55" s="104" t="s">
        <v>79</v>
      </c>
      <c r="I55" s="105">
        <v>3827</v>
      </c>
      <c r="J55" s="107">
        <f t="shared" si="8"/>
        <v>12.714285714285714</v>
      </c>
      <c r="K55" s="107"/>
      <c r="L55" s="108">
        <f t="shared" si="10"/>
        <v>12.714285714285714</v>
      </c>
      <c r="M55" s="104">
        <v>282</v>
      </c>
      <c r="N55" s="109">
        <v>1</v>
      </c>
      <c r="O55" s="110">
        <f t="shared" si="11"/>
        <v>3.3222591362126247E-3</v>
      </c>
      <c r="P55" s="111">
        <f t="shared" si="12"/>
        <v>3.5460992907801418E-3</v>
      </c>
    </row>
    <row r="56" spans="1:16" x14ac:dyDescent="0.3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1"/>
      <c r="P56" s="41"/>
    </row>
    <row r="57" spans="1:16" x14ac:dyDescent="0.3">
      <c r="A57" s="39" t="s">
        <v>119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</row>
    <row r="58" spans="1:16" x14ac:dyDescent="0.3">
      <c r="A58" s="39" t="s">
        <v>120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</row>
    <row r="59" spans="1:16" x14ac:dyDescent="0.3">
      <c r="A59" s="3" t="s">
        <v>121</v>
      </c>
    </row>
    <row r="60" spans="1:16" x14ac:dyDescent="0.3">
      <c r="A60" s="3" t="s">
        <v>122</v>
      </c>
    </row>
    <row r="62" spans="1:16" x14ac:dyDescent="0.3">
      <c r="A62" s="91" t="s">
        <v>178</v>
      </c>
    </row>
    <row r="63" spans="1:16" x14ac:dyDescent="0.3">
      <c r="A63" s="91" t="s">
        <v>179</v>
      </c>
    </row>
    <row r="64" spans="1:16" x14ac:dyDescent="0.3">
      <c r="A64" s="91" t="s">
        <v>180</v>
      </c>
    </row>
  </sheetData>
  <autoFilter ref="A3:P3" xr:uid="{9486F146-C1CE-4F70-A5EF-1DD39E77D169}"/>
  <mergeCells count="1">
    <mergeCell ref="A1:P1"/>
  </mergeCells>
  <pageMargins left="0.23622047244094491" right="0.23622047244094491" top="0.15748031496062992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E4871-A8E4-45B7-8BB9-64053A1D7D6E}">
  <sheetPr>
    <tabColor theme="0" tint="-0.249977111117893"/>
  </sheetPr>
  <dimension ref="A1:C45"/>
  <sheetViews>
    <sheetView workbookViewId="0">
      <pane ySplit="1" topLeftCell="A2" activePane="bottomLeft" state="frozen"/>
      <selection activeCell="G5" sqref="G5"/>
      <selection pane="bottomLeft"/>
    </sheetView>
  </sheetViews>
  <sheetFormatPr defaultColWidth="10.453125" defaultRowHeight="13" x14ac:dyDescent="0.3"/>
  <cols>
    <col min="1" max="1" width="61.26953125" style="71" customWidth="1"/>
    <col min="2" max="2" width="54.90625" style="71" customWidth="1"/>
    <col min="3" max="3" width="10.453125" style="73"/>
    <col min="4" max="16384" width="10.453125" style="71"/>
  </cols>
  <sheetData>
    <row r="1" spans="1:3" ht="52" x14ac:dyDescent="0.3">
      <c r="A1" s="68" t="s">
        <v>126</v>
      </c>
      <c r="B1" s="69" t="s">
        <v>0</v>
      </c>
      <c r="C1" s="70" t="s">
        <v>127</v>
      </c>
    </row>
    <row r="2" spans="1:3" x14ac:dyDescent="0.3">
      <c r="A2" s="72" t="s">
        <v>128</v>
      </c>
      <c r="B2" s="72" t="s">
        <v>129</v>
      </c>
    </row>
    <row r="3" spans="1:3" x14ac:dyDescent="0.3">
      <c r="A3" s="74" t="s">
        <v>130</v>
      </c>
      <c r="B3" s="75"/>
    </row>
    <row r="4" spans="1:3" x14ac:dyDescent="0.3">
      <c r="A4" s="76" t="s">
        <v>131</v>
      </c>
      <c r="B4" s="75" t="s">
        <v>132</v>
      </c>
    </row>
    <row r="5" spans="1:3" x14ac:dyDescent="0.3">
      <c r="A5" s="76" t="s">
        <v>133</v>
      </c>
      <c r="B5" s="75" t="s">
        <v>134</v>
      </c>
    </row>
    <row r="6" spans="1:3" ht="26" x14ac:dyDescent="0.3">
      <c r="A6" s="74" t="s">
        <v>135</v>
      </c>
      <c r="B6" s="75" t="s">
        <v>136</v>
      </c>
    </row>
    <row r="7" spans="1:3" x14ac:dyDescent="0.3">
      <c r="A7" s="74" t="s">
        <v>137</v>
      </c>
      <c r="B7" s="75" t="s">
        <v>138</v>
      </c>
    </row>
    <row r="8" spans="1:3" x14ac:dyDescent="0.3">
      <c r="A8" s="74" t="s">
        <v>139</v>
      </c>
      <c r="B8" s="75" t="s">
        <v>140</v>
      </c>
    </row>
    <row r="9" spans="1:3" x14ac:dyDescent="0.3">
      <c r="A9" s="77" t="s">
        <v>141</v>
      </c>
      <c r="B9" s="75"/>
    </row>
    <row r="10" spans="1:3" x14ac:dyDescent="0.3">
      <c r="A10" s="74" t="s">
        <v>142</v>
      </c>
      <c r="B10" s="75"/>
    </row>
    <row r="11" spans="1:3" x14ac:dyDescent="0.3">
      <c r="A11" s="74" t="s">
        <v>143</v>
      </c>
    </row>
    <row r="12" spans="1:3" x14ac:dyDescent="0.3">
      <c r="A12" s="78" t="s">
        <v>144</v>
      </c>
      <c r="B12" s="79"/>
    </row>
    <row r="13" spans="1:3" x14ac:dyDescent="0.3">
      <c r="A13" s="80" t="s">
        <v>145</v>
      </c>
      <c r="B13" s="81" t="s">
        <v>146</v>
      </c>
    </row>
    <row r="14" spans="1:3" x14ac:dyDescent="0.3">
      <c r="A14" s="80" t="s">
        <v>147</v>
      </c>
      <c r="B14" s="81" t="s">
        <v>148</v>
      </c>
    </row>
    <row r="15" spans="1:3" x14ac:dyDescent="0.3">
      <c r="A15" s="80" t="s">
        <v>149</v>
      </c>
      <c r="B15" s="81" t="s">
        <v>150</v>
      </c>
    </row>
    <row r="16" spans="1:3" ht="39" x14ac:dyDescent="0.3">
      <c r="A16" s="80" t="s">
        <v>151</v>
      </c>
      <c r="B16" s="81" t="s">
        <v>152</v>
      </c>
    </row>
    <row r="17" spans="1:3" s="85" customFormat="1" ht="26" x14ac:dyDescent="0.3">
      <c r="A17" s="82" t="s">
        <v>153</v>
      </c>
      <c r="B17" s="83" t="s">
        <v>154</v>
      </c>
      <c r="C17" s="84"/>
    </row>
    <row r="18" spans="1:3" s="85" customFormat="1" x14ac:dyDescent="0.3">
      <c r="A18" s="82" t="s">
        <v>147</v>
      </c>
      <c r="B18" s="83" t="s">
        <v>155</v>
      </c>
      <c r="C18" s="84"/>
    </row>
    <row r="19" spans="1:3" s="85" customFormat="1" x14ac:dyDescent="0.3">
      <c r="A19" s="82" t="s">
        <v>149</v>
      </c>
      <c r="B19" s="83" t="s">
        <v>156</v>
      </c>
      <c r="C19" s="84"/>
    </row>
    <row r="20" spans="1:3" s="85" customFormat="1" ht="26" x14ac:dyDescent="0.3">
      <c r="A20" s="82" t="s">
        <v>157</v>
      </c>
      <c r="B20" s="83" t="s">
        <v>158</v>
      </c>
      <c r="C20" s="84"/>
    </row>
    <row r="21" spans="1:3" s="85" customFormat="1" x14ac:dyDescent="0.3">
      <c r="A21" s="82" t="s">
        <v>147</v>
      </c>
      <c r="B21" s="83" t="s">
        <v>159</v>
      </c>
      <c r="C21" s="84"/>
    </row>
    <row r="22" spans="1:3" s="85" customFormat="1" x14ac:dyDescent="0.3">
      <c r="A22" s="82" t="s">
        <v>149</v>
      </c>
      <c r="B22" s="83" t="s">
        <v>150</v>
      </c>
      <c r="C22" s="84"/>
    </row>
    <row r="23" spans="1:3" s="85" customFormat="1" ht="26" x14ac:dyDescent="0.3">
      <c r="A23" s="82" t="s">
        <v>160</v>
      </c>
      <c r="B23" s="83" t="s">
        <v>161</v>
      </c>
      <c r="C23" s="84"/>
    </row>
    <row r="24" spans="1:3" s="85" customFormat="1" ht="42" customHeight="1" x14ac:dyDescent="0.3">
      <c r="A24" s="82" t="s">
        <v>162</v>
      </c>
      <c r="B24" s="83" t="s">
        <v>163</v>
      </c>
      <c r="C24" s="84"/>
    </row>
    <row r="25" spans="1:3" s="85" customFormat="1" ht="30.65" customHeight="1" x14ac:dyDescent="0.3">
      <c r="A25" s="82" t="s">
        <v>164</v>
      </c>
      <c r="B25" s="83" t="s">
        <v>165</v>
      </c>
      <c r="C25" s="84"/>
    </row>
    <row r="26" spans="1:3" s="85" customFormat="1" ht="39" customHeight="1" x14ac:dyDescent="0.3">
      <c r="A26" s="82" t="s">
        <v>166</v>
      </c>
      <c r="B26" s="83" t="s">
        <v>167</v>
      </c>
      <c r="C26" s="84"/>
    </row>
    <row r="27" spans="1:3" x14ac:dyDescent="0.3">
      <c r="A27" s="80" t="s">
        <v>168</v>
      </c>
      <c r="B27" s="81" t="s">
        <v>169</v>
      </c>
    </row>
    <row r="28" spans="1:3" ht="26" x14ac:dyDescent="0.3">
      <c r="A28" s="86" t="s">
        <v>170</v>
      </c>
      <c r="B28" s="87" t="s">
        <v>171</v>
      </c>
    </row>
    <row r="29" spans="1:3" x14ac:dyDescent="0.3">
      <c r="A29" s="88" t="s">
        <v>147</v>
      </c>
      <c r="B29" s="87" t="s">
        <v>172</v>
      </c>
    </row>
    <row r="30" spans="1:3" x14ac:dyDescent="0.3">
      <c r="A30" s="88" t="s">
        <v>149</v>
      </c>
      <c r="B30" s="87" t="s">
        <v>173</v>
      </c>
    </row>
    <row r="31" spans="1:3" ht="39" x14ac:dyDescent="0.3">
      <c r="A31" s="88" t="s">
        <v>160</v>
      </c>
      <c r="B31" s="87" t="s">
        <v>174</v>
      </c>
    </row>
    <row r="32" spans="1:3" ht="156" x14ac:dyDescent="0.3">
      <c r="A32" s="88" t="s">
        <v>168</v>
      </c>
      <c r="B32" s="89" t="s">
        <v>175</v>
      </c>
    </row>
    <row r="34" spans="1:1" x14ac:dyDescent="0.3">
      <c r="A34" s="71" t="s">
        <v>176</v>
      </c>
    </row>
    <row r="35" spans="1:1" x14ac:dyDescent="0.3">
      <c r="A35" s="71" t="s">
        <v>177</v>
      </c>
    </row>
    <row r="36" spans="1:1" x14ac:dyDescent="0.3">
      <c r="A36" s="90"/>
    </row>
    <row r="37" spans="1:1" x14ac:dyDescent="0.3">
      <c r="A37" s="90"/>
    </row>
    <row r="38" spans="1:1" x14ac:dyDescent="0.3">
      <c r="A38" s="90"/>
    </row>
    <row r="39" spans="1:1" x14ac:dyDescent="0.3">
      <c r="A39" s="90"/>
    </row>
    <row r="40" spans="1:1" x14ac:dyDescent="0.3">
      <c r="A40" s="90"/>
    </row>
    <row r="41" spans="1:1" x14ac:dyDescent="0.3">
      <c r="A41" s="90"/>
    </row>
    <row r="42" spans="1:1" x14ac:dyDescent="0.3">
      <c r="A42" s="90"/>
    </row>
    <row r="43" spans="1:1" x14ac:dyDescent="0.3">
      <c r="A43" s="90"/>
    </row>
    <row r="44" spans="1:1" x14ac:dyDescent="0.3">
      <c r="A44" s="90"/>
    </row>
    <row r="45" spans="1:1" x14ac:dyDescent="0.3">
      <c r="A45" s="90"/>
    </row>
  </sheetData>
  <hyperlinks>
    <hyperlink ref="C1" location="Saturs!A1" display="Saturs!A1" xr:uid="{33E91563-E37B-424C-BD55-3923681208CD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E645B9D058ED34A9DFFD4C9BB917231" ma:contentTypeVersion="10" ma:contentTypeDescription="Izveidot jaunu dokumentu." ma:contentTypeScope="" ma:versionID="8d96e831cf13a09b3b23c9acecfd3b94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c12b1e1a09ce9b454de8c5c72e435c78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421DD-9E45-47F0-AE05-56DB4C2BF1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323898-265C-455B-92E5-E84B12F89A9F}"/>
</file>

<file path=customXml/itemProps3.xml><?xml version="1.0" encoding="utf-8"?>
<ds:datastoreItem xmlns:ds="http://schemas.openxmlformats.org/officeDocument/2006/customXml" ds:itemID="{E2F05CA0-EEE3-47F0-B28C-8DCEADC609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3_STAC_ 1-2 dienu hospit</vt:lpstr>
      <vt:lpstr>3_Metadati_STAC_1-2 hospit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Ratke</dc:creator>
  <cp:lastModifiedBy>Aija Ratke</cp:lastModifiedBy>
  <dcterms:created xsi:type="dcterms:W3CDTF">2024-03-24T18:08:15Z</dcterms:created>
  <dcterms:modified xsi:type="dcterms:W3CDTF">2025-02-19T06:11:38Z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