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veselibasministrija.sharepoint.com/sites/NVD-VISI/Koplietojamie dokumenti/Operatīvie pārskati/OPERATIVIE_PARSKATI/02_SPANS/2025/"/>
    </mc:Choice>
  </mc:AlternateContent>
  <xr:revisionPtr revIDLastSave="19" documentId="13_ncr:1_{57F1B3C3-6FBA-45D1-B327-9384C92CD3D1}" xr6:coauthVersionLast="47" xr6:coauthVersionMax="47" xr10:uidLastSave="{ADCB7436-0D13-44CE-A066-1B8630FCAFAD}"/>
  <bookViews>
    <workbookView xWindow="-120" yWindow="-120" windowWidth="38640" windowHeight="21120" xr2:uid="{4ECC5804-ED45-4970-87C4-9AC721840B9B}"/>
  </bookViews>
  <sheets>
    <sheet name="3_STAC_ 1-2 dienu hospit_2025" sheetId="4" r:id="rId1"/>
    <sheet name="3_Metadati_STAC_1-2 hospi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4" l="1"/>
  <c r="J51" i="4"/>
  <c r="J42" i="4"/>
  <c r="J38" i="4"/>
  <c r="J32" i="4"/>
  <c r="J27" i="4"/>
  <c r="J19" i="4"/>
  <c r="J11" i="4"/>
  <c r="J7" i="4"/>
  <c r="J6" i="4"/>
  <c r="O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1" i="4"/>
  <c r="L42" i="4"/>
  <c r="L43" i="4"/>
  <c r="L46" i="4"/>
  <c r="L47" i="4"/>
  <c r="L48" i="4"/>
  <c r="L49" i="4"/>
  <c r="L50" i="4"/>
  <c r="L51" i="4"/>
  <c r="L52" i="4"/>
  <c r="L53" i="4"/>
  <c r="L54" i="4"/>
  <c r="L56" i="4"/>
  <c r="L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7" i="4"/>
  <c r="K38" i="4"/>
  <c r="K40" i="4"/>
  <c r="K41" i="4"/>
  <c r="K42" i="4"/>
  <c r="K44" i="4"/>
  <c r="K45" i="4"/>
  <c r="K46" i="4"/>
  <c r="K47" i="4"/>
  <c r="K48" i="4"/>
  <c r="K49" i="4"/>
  <c r="K50" i="4"/>
  <c r="K51" i="4"/>
  <c r="K55" i="4"/>
  <c r="K6" i="4"/>
  <c r="D6" i="4"/>
  <c r="E6" i="4"/>
  <c r="F6" i="4"/>
  <c r="G6" i="4"/>
  <c r="M6" i="4"/>
  <c r="C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2" i="4"/>
  <c r="P53" i="4"/>
  <c r="P54" i="4"/>
  <c r="P55" i="4"/>
  <c r="P56" i="4"/>
  <c r="P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2" i="4"/>
  <c r="O53" i="4"/>
  <c r="O54" i="4"/>
  <c r="O55" i="4"/>
  <c r="O56" i="4"/>
  <c r="O7" i="4"/>
  <c r="D51" i="4"/>
  <c r="E51" i="4"/>
  <c r="F51" i="4"/>
  <c r="G51" i="4"/>
  <c r="H51" i="4"/>
  <c r="I51" i="4"/>
  <c r="M51" i="4"/>
  <c r="N51" i="4"/>
  <c r="P51" i="4" s="1"/>
  <c r="C51" i="4"/>
  <c r="D42" i="4"/>
  <c r="E42" i="4"/>
  <c r="F42" i="4"/>
  <c r="G42" i="4"/>
  <c r="H42" i="4"/>
  <c r="I42" i="4"/>
  <c r="I6" i="4" s="1"/>
  <c r="M42" i="4"/>
  <c r="N42" i="4"/>
  <c r="N6" i="4" s="1"/>
  <c r="C42" i="4"/>
  <c r="D38" i="4"/>
  <c r="E38" i="4"/>
  <c r="F38" i="4"/>
  <c r="G38" i="4"/>
  <c r="H38" i="4"/>
  <c r="I38" i="4"/>
  <c r="M38" i="4"/>
  <c r="N38" i="4"/>
  <c r="C38" i="4"/>
  <c r="D32" i="4"/>
  <c r="E32" i="4"/>
  <c r="F32" i="4"/>
  <c r="G32" i="4"/>
  <c r="H32" i="4"/>
  <c r="I32" i="4"/>
  <c r="M32" i="4"/>
  <c r="N32" i="4"/>
  <c r="C32" i="4"/>
  <c r="D27" i="4"/>
  <c r="E27" i="4"/>
  <c r="F27" i="4"/>
  <c r="G27" i="4"/>
  <c r="H27" i="4"/>
  <c r="I27" i="4"/>
  <c r="M27" i="4"/>
  <c r="N27" i="4"/>
  <c r="C27" i="4"/>
  <c r="D19" i="4"/>
  <c r="E19" i="4"/>
  <c r="F19" i="4"/>
  <c r="G19" i="4"/>
  <c r="H19" i="4"/>
  <c r="I19" i="4"/>
  <c r="M19" i="4"/>
  <c r="N19" i="4"/>
  <c r="C19" i="4"/>
  <c r="D11" i="4"/>
  <c r="E11" i="4"/>
  <c r="F11" i="4"/>
  <c r="G11" i="4"/>
  <c r="H11" i="4"/>
  <c r="I11" i="4"/>
  <c r="M11" i="4"/>
  <c r="N11" i="4"/>
  <c r="C11" i="4"/>
  <c r="D7" i="4"/>
  <c r="E7" i="4"/>
  <c r="F7" i="4"/>
  <c r="G7" i="4"/>
  <c r="H7" i="4"/>
  <c r="I7" i="4"/>
  <c r="M7" i="4"/>
  <c r="N7" i="4"/>
  <c r="C7" i="4"/>
  <c r="P7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J56" i="4"/>
  <c r="J55" i="4"/>
  <c r="J54" i="4"/>
  <c r="J53" i="4"/>
  <c r="J52" i="4"/>
  <c r="J50" i="4"/>
  <c r="J49" i="4"/>
  <c r="J48" i="4"/>
  <c r="J47" i="4"/>
  <c r="J46" i="4"/>
  <c r="J45" i="4"/>
  <c r="J44" i="4"/>
  <c r="J43" i="4"/>
  <c r="J41" i="4"/>
  <c r="J40" i="4"/>
  <c r="J39" i="4"/>
  <c r="J37" i="4"/>
  <c r="J36" i="4"/>
  <c r="J35" i="4"/>
  <c r="J34" i="4"/>
  <c r="J33" i="4"/>
  <c r="J31" i="4"/>
  <c r="J30" i="4"/>
  <c r="J29" i="4"/>
  <c r="J28" i="4"/>
  <c r="J26" i="4"/>
  <c r="J25" i="4"/>
  <c r="J24" i="4"/>
  <c r="J23" i="4"/>
  <c r="J22" i="4"/>
  <c r="J21" i="4"/>
  <c r="J20" i="4"/>
  <c r="J18" i="4"/>
  <c r="J17" i="4"/>
  <c r="J16" i="4"/>
  <c r="J15" i="4"/>
  <c r="J14" i="4"/>
  <c r="J13" i="4"/>
  <c r="J12" i="4"/>
  <c r="J10" i="4"/>
  <c r="J9" i="4"/>
  <c r="J8" i="4"/>
  <c r="O51" i="4" l="1"/>
  <c r="H6" i="4"/>
</calcChain>
</file>

<file path=xl/sharedStrings.xml><?xml version="1.0" encoding="utf-8"?>
<sst xmlns="http://schemas.openxmlformats.org/spreadsheetml/2006/main" count="190" uniqueCount="180">
  <si>
    <t>Pārskats par kopējo hospitalizāciju skaitu, vidējo ārstēšanas ilgumu un īsajām hospitalizācijām 1-2 dienu garumā, kur pacienti izrakstīti uz mājām, īsajās hospitalizācijās neiekļaujot plānveida īslaicīgās ķirurģijas hospitalizāciju gadījumus</t>
  </si>
  <si>
    <t>Pārskata periods: 2025. gada 6 mēneši</t>
  </si>
  <si>
    <t>Ārstniecības iestāde (AI)</t>
  </si>
  <si>
    <t>AI kods</t>
  </si>
  <si>
    <t>Kopējais hospitalizēto pacientu skaits*</t>
  </si>
  <si>
    <t>t.sk. Neatliekamo hospitalizēto pacientu skaits***</t>
  </si>
  <si>
    <t>t.sk. Plānveida hospitalizēto pacientu skaits****</t>
  </si>
  <si>
    <t>t.sk. hospitalizāciju skaits, ko apmaksā atbilstoši DRG apmaksai</t>
  </si>
  <si>
    <t>Kopējais gultudienu skaits</t>
  </si>
  <si>
    <t>t.sk. neatliekamo gultudienu skaits***</t>
  </si>
  <si>
    <t>t.sk. plānveida gultudienu skaits****</t>
  </si>
  <si>
    <t>Vidējais ārtēšanas ilgums</t>
  </si>
  <si>
    <t>t.sk. neatliekamais vidējais ārtēšanas ilgums***</t>
  </si>
  <si>
    <t>t.sk. plānveida vidējais ārtēšanas ilgums****</t>
  </si>
  <si>
    <t>Hospitalizēto pacientu skaits, kas izrakstīti uz mājām**</t>
  </si>
  <si>
    <t>1-2 dienu hospitalizāciju skaits pacientiem, kas izrakstīti uz mājām**</t>
  </si>
  <si>
    <t>1-2 dienu hospitalizēto pacientu, kas izrakstīti uz mājām** īpatsvars pret kopējo hospitalizēto pacientu* skaitu</t>
  </si>
  <si>
    <t>1-2 dienu hospitalizēto pacientu, kas izrakstīti uz mājām** īpatsvars pret hospitalizēto pacientu, kas izrakstīti uz mājām** skaitu</t>
  </si>
  <si>
    <t>3.1.</t>
  </si>
  <si>
    <t>3.2.</t>
  </si>
  <si>
    <t>3.3.</t>
  </si>
  <si>
    <t>4.1.</t>
  </si>
  <si>
    <t>4.2.</t>
  </si>
  <si>
    <t>5=4/3</t>
  </si>
  <si>
    <t>5.1=4.1/3.1</t>
  </si>
  <si>
    <t>5.2.=4.2/3.2</t>
  </si>
  <si>
    <t>8=7/3*100</t>
  </si>
  <si>
    <t>9=7/6*100</t>
  </si>
  <si>
    <t>Kopā/ Vidēji</t>
  </si>
  <si>
    <t>V līmeņa ārstniecības iestādes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</si>
  <si>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</si>
  <si>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</si>
  <si>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</si>
  <si>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</si>
  <si>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</si>
  <si>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</si>
  <si>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</si>
  <si>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</si>
  <si>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</si>
  <si>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</si>
  <si>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</si>
  <si>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</si>
  <si>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</si>
  <si>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</si>
  <si>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</si>
  <si>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</si>
  <si>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</si>
  <si>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</si>
  <si>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</si>
  <si>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</si>
  <si>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</si>
  <si>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</si>
  <si>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</si>
  <si>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</si>
  <si>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</si>
  <si>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</si>
  <si>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</si>
  <si>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</si>
  <si>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</si>
  <si>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</si>
  <si>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</si>
  <si>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</si>
  <si>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</si>
  <si>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</si>
  <si>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</si>
  <si>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</si>
  <si>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</si>
  <si>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Alūksnes slimnīca</t>
  </si>
  <si>
    <t>360200027</t>
  </si>
  <si>
    <t>Krāslavas slimnīca</t>
  </si>
  <si>
    <t>600200001</t>
  </si>
  <si>
    <t>Preiļu slimnīca</t>
  </si>
  <si>
    <t>760200002</t>
  </si>
  <si>
    <t>Tukuma slimnīca</t>
  </si>
  <si>
    <t>900200046</t>
  </si>
  <si>
    <t>I līmeņa ārstniecības iestādes</t>
  </si>
  <si>
    <t>Aizkraukles slimnīca</t>
  </si>
  <si>
    <t>320200001</t>
  </si>
  <si>
    <t>Bauskas slimnīca</t>
  </si>
  <si>
    <t>400200024</t>
  </si>
  <si>
    <t>Limbažu slimnīca</t>
  </si>
  <si>
    <t>660200027</t>
  </si>
  <si>
    <t>Līvānu slimnīca</t>
  </si>
  <si>
    <t>761200001</t>
  </si>
  <si>
    <t>Ludzas medicīnas centrs</t>
  </si>
  <si>
    <t>680200030</t>
  </si>
  <si>
    <t>V līmeņa specializētās ārstniecības iestādes</t>
  </si>
  <si>
    <t>Nacionālais rehabilitācijas centrs "Vaivari"</t>
  </si>
  <si>
    <t>130013001</t>
  </si>
  <si>
    <t>Rīgas Dzemdību nams</t>
  </si>
  <si>
    <t>010021301</t>
  </si>
  <si>
    <t>Traumatoloģijas un ortopēdijas slimnīca</t>
  </si>
  <si>
    <t>010011401</t>
  </si>
  <si>
    <t>Specializētās ārstniecības iestādes</t>
  </si>
  <si>
    <t>Ainaži, bērnu psihoneiroloģiskā slimnīca</t>
  </si>
  <si>
    <t>661400011</t>
  </si>
  <si>
    <t>Daugavpils psihoneiroloģiskā slimnīca</t>
  </si>
  <si>
    <t>050012101</t>
  </si>
  <si>
    <t>Piejūras slimnīca</t>
  </si>
  <si>
    <t>170010601</t>
  </si>
  <si>
    <t>Rīgas 2. slimnīca</t>
  </si>
  <si>
    <t>010020302</t>
  </si>
  <si>
    <t>Rīgas psihiatrijas un narkoloģijas centrs</t>
  </si>
  <si>
    <t>010012202</t>
  </si>
  <si>
    <t>Siguldas slimnīca</t>
  </si>
  <si>
    <t>801600003</t>
  </si>
  <si>
    <t>Slimnīca Ģintermuiža</t>
  </si>
  <si>
    <t>090012101</t>
  </si>
  <si>
    <t>Strenču psihoneiroloģiskā slimnīca</t>
  </si>
  <si>
    <t>941800004</t>
  </si>
  <si>
    <t>Pārējās slimnīcas</t>
  </si>
  <si>
    <t>Latvijas Jūras medicīnas centrs</t>
  </si>
  <si>
    <t>010040307</t>
  </si>
  <si>
    <t>Rehabilitācijas centrs "Līgatne"</t>
  </si>
  <si>
    <t>421200001</t>
  </si>
  <si>
    <t>Priekules slimnīca</t>
  </si>
  <si>
    <t>641600001</t>
  </si>
  <si>
    <t>Saldus medicīnas centrs</t>
  </si>
  <si>
    <t>840200047</t>
  </si>
  <si>
    <t>Sanare KRC Jaunķemeri</t>
  </si>
  <si>
    <t>130064003</t>
  </si>
  <si>
    <t>* Hospitalizēto pacientu skaits ar jebkuru izrakstīšanas kustību</t>
  </si>
  <si>
    <t xml:space="preserve">** Hospitalizēto pacientu skaits ar izrakstīšanas kustību "31" (izrakstīts uz mājām) </t>
  </si>
  <si>
    <t>*** Neatliekamās palīdzības iestāšanās kustība 14,15,17,18</t>
  </si>
  <si>
    <t>**** Plānveida palīdzības iestāšanās kustība 16,19</t>
  </si>
  <si>
    <t>Pārskata sagatavotājs: Aija Ratke</t>
  </si>
  <si>
    <t>Tālr.: 67519982</t>
  </si>
  <si>
    <t>Datums: 16.02.2025</t>
  </si>
  <si>
    <t>Pārskata nosaukums</t>
  </si>
  <si>
    <t>Saturs!A1</t>
  </si>
  <si>
    <t>Metadatu versija</t>
  </si>
  <si>
    <t>2023.gads</t>
  </si>
  <si>
    <t>Pamatojums datu savākšanai</t>
  </si>
  <si>
    <t>Regularitāte (datu atjaunošanas biežums)</t>
  </si>
  <si>
    <t>Reizi pusgadā</t>
  </si>
  <si>
    <t>Izpildes termiņš</t>
  </si>
  <si>
    <t>Pusgada dati līdz attiecīgā gada 31.07., gada dati līdz nākamā gada 15.02.</t>
  </si>
  <si>
    <t>Datu avots (Sistēma, fails utml.nosaukums)</t>
  </si>
  <si>
    <t>Nacionālā veselības dienesta Vadības informācijas sistēmas Stacionāro pakalpojumu datu bāze (SPANS)</t>
  </si>
  <si>
    <t>Pārskata pasūtītājs (Struktūrvienība)</t>
  </si>
  <si>
    <t>ĀPD SPN</t>
  </si>
  <si>
    <t>Atbildīgais izpildītājs  (Struktūrvienība)</t>
  </si>
  <si>
    <t>DPAN</t>
  </si>
  <si>
    <t>Reglamentējošie dokumenti (NVD rīkojums par operatīvajiem pārskatiem)</t>
  </si>
  <si>
    <t>Publicēšanas vieta NVD diskos</t>
  </si>
  <si>
    <t>Publicēšanas vieta publiskā vidē</t>
  </si>
  <si>
    <t>Metadati (visi parametri, kas nepieciešami pārskata sagatavošanā)</t>
  </si>
  <si>
    <t>Aprēķins vidējais ārstēšanas ilgumu</t>
  </si>
  <si>
    <t>Valsts apmaksājamo gultas dienu skaits / Hospitalizāciju skaits</t>
  </si>
  <si>
    <t>Skaitītājs</t>
  </si>
  <si>
    <t>Valsts apmaksājamo gultas dienu skaits</t>
  </si>
  <si>
    <t>Saucējs</t>
  </si>
  <si>
    <t>Hospitalizāciju skaits</t>
  </si>
  <si>
    <t>Hospitalizāciju skaits, ko apmaksā atbilstoši DRG apmaksai</t>
  </si>
  <si>
    <t>Iekļauj pakalpojumu progammu NN001 -DRG fiksētais maksājums- neatliekamā palīdzība un PN001- DRG fiksētais maksājums- plānveida pakalpojumi hospitalizācijas</t>
  </si>
  <si>
    <t>Aprēķins vidējais ārstēšanas ilgums neatliekamā palīdzība (2)</t>
  </si>
  <si>
    <t>Valsts apmaksājamo gultas dienu skaits neatliekamā palīdzība* / Neatliekamo* hospitalizāciju skaits</t>
  </si>
  <si>
    <t>Valsts apmaksājamo gultas dienu skaits neatliekamā palīdzība*</t>
  </si>
  <si>
    <t>Neatliekamo hospitalizāciju skaits</t>
  </si>
  <si>
    <t>Aprēķins vidējais ārstēšanas ilgumu plānveida palīdzība(3)</t>
  </si>
  <si>
    <t>Valsts apmaksājamo gultas dienu skaits plānveida palīdzība** / Plānveida Hospitalizāciju skaits**</t>
  </si>
  <si>
    <t>Valsts apmaksājamo gultas dienu skaits plānveida palīdzība **</t>
  </si>
  <si>
    <t>Iekļaušanas kritēriji</t>
  </si>
  <si>
    <t>Visas hospitalizācijas;
Jāsavelk fiktīvās izrakstīšanas (kustība 39) attiecīgā perioda ietvaros.</t>
  </si>
  <si>
    <t>Iekļaušanas kritēriji (1)</t>
  </si>
  <si>
    <t>Visas hospitalizācijas ar iestāšanās kustību 14,15,17,18 (neatliekamās kustības);
Jāsavelk fiktīvās izrakstīšanas (kustība 39) attiecīgā perioda ietvaros.</t>
  </si>
  <si>
    <t>Iekļaušanas kritēriji (2)</t>
  </si>
  <si>
    <t>Visas hospitalizācijas ar iestāšanās kustību 16,19 (plānveida kustības);
Jāsavelk fiktīvās izrakstīšanas (kustība 39) attiecīgā perioda ietvaros.</t>
  </si>
  <si>
    <t>Iekļaušanas kritēriji (3)</t>
  </si>
  <si>
    <t>Visas hospitalizācijas, kas tiek apmaksātas atbilstoši DRG apmaksas principiem;
Jāsavelk fiktīvās izrakstīšanas (kustība 39) attiecīgā perioda ietvaros.</t>
  </si>
  <si>
    <t>Izslēgšanas kritēriji</t>
  </si>
  <si>
    <t>Nav</t>
  </si>
  <si>
    <t>Aprēķins īsajām hospitalizācijām 1-2 dienu garumā</t>
  </si>
  <si>
    <t>(1-2 dienu hospitalizāciju skaits pacientiem, kas izrakstīti uz mājām /Hospitalizāciju skaits pacientiem, kas izrakstīti uz mājām) *100</t>
  </si>
  <si>
    <t>1-2 dienu hospitalizāciju skaits pacientiem, kas izrakstīti uz mājām</t>
  </si>
  <si>
    <t>Hospitalizāciju skaits pacientiem, kas izrakstīti uz mājām</t>
  </si>
  <si>
    <t>Ārtēšanas ilgums īsākas par trim gultu dienām;
Izrakstīts uz mājām (izrakstīšanās kustība 31);
Jāsavelk fiktīvās izrakstīšanas (kustība 39).</t>
  </si>
  <si>
    <t>Neiekļauj plānveida īslaicīgās ķirurģijas hospitalizāciju gadījumus: 
BP620.1 - Plānveida īslaicīgā ķirurģija. Gastrointestinālās endoskopijas (2.2.1.)
BP620.2 - Plānveida īslaicīgā ķirurģija. Ginekoloģija (2.3.2.)
BP620.3 - Plānveida īslaicīgā ķirurģija. Invazīvā radioloģija (2.25.10.)
BP620.4 - Plānveida īslaicīgā ķirurģija. Oftalmoloģija (2.14.1.)
BP620.5 - Plānveida īslaicīgā ķirurģija. Otolaringoloģija (2.16.1.)
BP620.6 - Plānveida īslaicīgā ķirurģija. Traumatoloģija, ortopēdija, rokas rekonstruktīvā mikroķirurģija, plastiskā ķirurģija (2.23.2.)
BP620.7 - Plānveida īslaicīgā ķirurģija. Uroloģija (2.24.1.)
BP620.8 - Plānveida īslaicīgā ķirurģija. Vispārējā ķirurģija (2.10.4.)
BP620.9 - Plānveida īslaicīgā ķirurģija. Invazīvā kardioloģija (2.8.4.)</t>
  </si>
  <si>
    <t>* Neatliekamā palīdzība, iestāšanās kustība 14,15,17,18</t>
  </si>
  <si>
    <t>**Plānveida palīdzība, iestāšanās kustība 16,19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</si>
</sst>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2"/>
      <name val="Arial"/>
      <family val="2"/>
      <charset val="186"/>
    </font>
    <font>
      <sz val="10"/>
      <name val="Aptos Narrow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0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sz val="10"/>
      <color indexed="8"/>
      <name val="Aptos Narrow"/>
      <family val="2"/>
      <charset val="186"/>
      <scheme val="minor"/>
    </font>
    <font>
      <b/>
      <sz val="10"/>
      <color rgb="FF000000"/>
      <name val="Aptos Narrow"/>
      <family val="2"/>
      <charset val="186"/>
      <scheme val="minor"/>
    </font>
    <font>
      <u/>
      <sz val="12"/>
      <color theme="10"/>
      <name val="Arial"/>
      <family val="2"/>
      <charset val="186"/>
    </font>
    <font>
      <u/>
      <sz val="10"/>
      <color theme="10"/>
      <name val="Aptos Narrow"/>
      <family val="2"/>
      <charset val="186"/>
      <scheme val="minor"/>
    </font>
    <font>
      <sz val="10"/>
      <color rgb="FF000000"/>
      <name val="Aptos Narrow"/>
      <family val="2"/>
      <charset val="186"/>
      <scheme val="minor"/>
    </font>
    <font>
      <sz val="10"/>
      <color theme="1"/>
      <name val="Arial"/>
      <family val="2"/>
      <charset val="186"/>
    </font>
    <font>
      <i/>
      <sz val="10"/>
      <color theme="1"/>
      <name val="Aptos Narrow"/>
      <family val="2"/>
      <charset val="186"/>
      <scheme val="minor"/>
    </font>
    <font>
      <b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5" fillId="0" borderId="0"/>
    <xf numFmtId="9" fontId="1" fillId="0" borderId="0" applyFont="0" applyFill="0" applyBorder="0" applyAlignment="0" applyProtection="0"/>
    <xf numFmtId="0" fontId="7" fillId="0" borderId="0"/>
    <xf numFmtId="0" fontId="2" fillId="0" borderId="0"/>
    <xf numFmtId="0" fontId="10" fillId="0" borderId="0" applyNumberForma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2" applyFont="1"/>
    <xf numFmtId="0" fontId="8" fillId="0" borderId="0" xfId="3" applyFont="1"/>
    <xf numFmtId="0" fontId="9" fillId="3" borderId="5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left" vertical="center" wrapText="1"/>
    </xf>
    <xf numFmtId="0" fontId="11" fillId="0" borderId="0" xfId="7" applyFont="1" applyAlignment="1">
      <alignment horizontal="center" vertical="center"/>
    </xf>
    <xf numFmtId="0" fontId="3" fillId="0" borderId="0" xfId="6" applyFont="1"/>
    <xf numFmtId="0" fontId="3" fillId="0" borderId="5" xfId="6" applyFont="1" applyBorder="1"/>
    <xf numFmtId="0" fontId="3" fillId="0" borderId="0" xfId="6" applyFont="1" applyAlignment="1">
      <alignment horizontal="center" vertical="center"/>
    </xf>
    <xf numFmtId="0" fontId="12" fillId="0" borderId="5" xfId="6" applyFont="1" applyBorder="1" applyAlignment="1">
      <alignment horizontal="left" vertical="center" wrapText="1"/>
    </xf>
    <xf numFmtId="0" fontId="3" fillId="4" borderId="5" xfId="6" applyFont="1" applyFill="1" applyBorder="1" applyAlignment="1">
      <alignment horizontal="left" vertical="top" wrapText="1"/>
    </xf>
    <xf numFmtId="0" fontId="12" fillId="0" borderId="5" xfId="6" applyFont="1" applyBorder="1" applyAlignment="1">
      <alignment horizontal="left" vertical="center"/>
    </xf>
    <xf numFmtId="0" fontId="3" fillId="4" borderId="5" xfId="6" applyFont="1" applyFill="1" applyBorder="1" applyAlignment="1">
      <alignment horizontal="left" vertical="center" wrapText="1"/>
    </xf>
    <xf numFmtId="0" fontId="9" fillId="3" borderId="5" xfId="6" applyFont="1" applyFill="1" applyBorder="1"/>
    <xf numFmtId="0" fontId="12" fillId="3" borderId="5" xfId="6" applyFont="1" applyFill="1" applyBorder="1"/>
    <xf numFmtId="0" fontId="12" fillId="0" borderId="5" xfId="3" applyFont="1" applyBorder="1" applyAlignment="1">
      <alignment horizontal="left" vertical="center"/>
    </xf>
    <xf numFmtId="0" fontId="12" fillId="0" borderId="5" xfId="3" applyFont="1" applyBorder="1" applyAlignment="1">
      <alignment vertical="center" wrapText="1"/>
    </xf>
    <xf numFmtId="0" fontId="3" fillId="2" borderId="5" xfId="3" applyFont="1" applyFill="1" applyBorder="1" applyAlignment="1">
      <alignment horizontal="left" vertical="center"/>
    </xf>
    <xf numFmtId="0" fontId="3" fillId="2" borderId="5" xfId="3" applyFont="1" applyFill="1" applyBorder="1" applyAlignment="1">
      <alignment vertical="center" wrapText="1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/>
    <xf numFmtId="0" fontId="12" fillId="0" borderId="5" xfId="8" applyFont="1" applyBorder="1" applyAlignment="1">
      <alignment horizontal="left" vertical="center" wrapText="1"/>
    </xf>
    <xf numFmtId="0" fontId="12" fillId="0" borderId="5" xfId="8" applyFont="1" applyBorder="1" applyAlignment="1">
      <alignment vertical="center" wrapText="1"/>
    </xf>
    <xf numFmtId="0" fontId="1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vertical="center" wrapText="1"/>
    </xf>
    <xf numFmtId="0" fontId="3" fillId="0" borderId="0" xfId="6" applyFont="1" applyAlignment="1">
      <alignment vertical="center"/>
    </xf>
    <xf numFmtId="0" fontId="14" fillId="0" borderId="0" xfId="5" applyFont="1"/>
    <xf numFmtId="0" fontId="15" fillId="0" borderId="5" xfId="0" applyFont="1" applyBorder="1" applyAlignment="1">
      <alignment wrapText="1"/>
    </xf>
    <xf numFmtId="0" fontId="15" fillId="0" borderId="2" xfId="0" applyFont="1" applyBorder="1"/>
    <xf numFmtId="0" fontId="17" fillId="0" borderId="4" xfId="0" applyFont="1" applyBorder="1"/>
    <xf numFmtId="3" fontId="15" fillId="0" borderId="4" xfId="0" applyNumberFormat="1" applyFont="1" applyBorder="1"/>
    <xf numFmtId="164" fontId="15" fillId="0" borderId="4" xfId="0" applyNumberFormat="1" applyFont="1" applyBorder="1"/>
    <xf numFmtId="164" fontId="15" fillId="0" borderId="4" xfId="9" applyNumberFormat="1" applyFont="1" applyBorder="1"/>
    <xf numFmtId="9" fontId="15" fillId="0" borderId="4" xfId="9" applyFont="1" applyBorder="1"/>
    <xf numFmtId="9" fontId="15" fillId="0" borderId="3" xfId="9" applyFont="1" applyBorder="1"/>
    <xf numFmtId="0" fontId="17" fillId="0" borderId="6" xfId="0" applyFont="1" applyBorder="1"/>
    <xf numFmtId="3" fontId="17" fillId="0" borderId="6" xfId="0" applyNumberFormat="1" applyFont="1" applyBorder="1"/>
    <xf numFmtId="164" fontId="17" fillId="0" borderId="6" xfId="0" applyNumberFormat="1" applyFont="1" applyBorder="1"/>
    <xf numFmtId="9" fontId="15" fillId="0" borderId="6" xfId="9" applyFont="1" applyBorder="1"/>
    <xf numFmtId="0" fontId="17" fillId="0" borderId="5" xfId="0" applyFont="1" applyBorder="1"/>
    <xf numFmtId="3" fontId="17" fillId="0" borderId="5" xfId="0" applyNumberFormat="1" applyFont="1" applyBorder="1"/>
    <xf numFmtId="164" fontId="17" fillId="0" borderId="5" xfId="0" applyNumberFormat="1" applyFont="1" applyBorder="1"/>
    <xf numFmtId="9" fontId="15" fillId="0" borderId="5" xfId="9" applyFont="1" applyBorder="1"/>
    <xf numFmtId="0" fontId="17" fillId="0" borderId="1" xfId="0" applyFont="1" applyBorder="1"/>
    <xf numFmtId="3" fontId="17" fillId="0" borderId="1" xfId="0" applyNumberFormat="1" applyFont="1" applyBorder="1"/>
    <xf numFmtId="164" fontId="17" fillId="0" borderId="1" xfId="0" applyNumberFormat="1" applyFont="1" applyBorder="1"/>
    <xf numFmtId="9" fontId="15" fillId="0" borderId="1" xfId="9" applyFont="1" applyBorder="1"/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left"/>
    </xf>
    <xf numFmtId="0" fontId="15" fillId="0" borderId="0" xfId="0" applyFont="1" applyAlignment="1">
      <alignment horizontal="center" wrapText="1"/>
    </xf>
  </cellXfs>
  <cellStyles count="10">
    <cellStyle name="Hyperlink 2" xfId="7" xr:uid="{E13D39A9-7875-421B-BFA7-B261D13AE9E1}"/>
    <cellStyle name="Normal" xfId="0" builtinId="0"/>
    <cellStyle name="Normal 2" xfId="6" xr:uid="{2ED769F8-E7A2-42DB-A9DD-39DDBB727235}"/>
    <cellStyle name="Normal 2 2" xfId="3" xr:uid="{2E42E408-9494-4A78-9D4D-44DB5A337415}"/>
    <cellStyle name="Normal 2 2 5" xfId="5" xr:uid="{92BC9E04-5FCC-42F0-9FDC-AEC004A19CA8}"/>
    <cellStyle name="Normal 3" xfId="8" xr:uid="{A98A40A9-C85D-4E89-8956-3EE95264DC85}"/>
    <cellStyle name="Normal 5" xfId="1" xr:uid="{B094B53B-ADFA-4B73-8076-A59F67A2908C}"/>
    <cellStyle name="Normal_rindu_garums_veidlapa" xfId="2" xr:uid="{A8087978-398F-47D4-8950-C344FAC65991}"/>
    <cellStyle name="Percent" xfId="9" builtinId="5"/>
    <cellStyle name="Percent 2" xfId="4" xr:uid="{BB8651B6-A494-4E80-B965-5AC076441E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DAA24-7019-4488-A85F-F2FDF588CA04}">
  <sheetPr>
    <tabColor theme="0" tint="-0.249977111117893"/>
  </sheetPr>
  <dimension ref="A1:Q66"/>
  <sheetViews>
    <sheetView tabSelected="1" topLeftCell="A7" workbookViewId="0">
      <selection activeCell="P7" sqref="P7"/>
    </sheetView>
  </sheetViews>
  <sheetFormatPr defaultRowHeight="15" x14ac:dyDescent="0.25"/>
  <cols>
    <col min="1" max="1" width="44" customWidth="1"/>
    <col min="2" max="2" width="21.140625" customWidth="1"/>
    <col min="3" max="3" width="16.28515625" customWidth="1"/>
    <col min="4" max="4" width="20.85546875" customWidth="1"/>
    <col min="5" max="5" width="15.5703125" customWidth="1"/>
    <col min="6" max="6" width="14.7109375" customWidth="1"/>
    <col min="7" max="7" width="15.28515625" customWidth="1"/>
    <col min="8" max="8" width="15.42578125" customWidth="1"/>
    <col min="9" max="9" width="14.5703125" customWidth="1"/>
    <col min="10" max="10" width="16.7109375" customWidth="1"/>
    <col min="11" max="11" width="18.5703125" customWidth="1"/>
    <col min="12" max="12" width="15" customWidth="1"/>
    <col min="13" max="13" width="13.7109375" customWidth="1"/>
    <col min="14" max="14" width="12.5703125" customWidth="1"/>
    <col min="15" max="15" width="14.140625" customWidth="1"/>
    <col min="16" max="16" width="14.5703125" customWidth="1"/>
  </cols>
  <sheetData>
    <row r="1" spans="1:17" ht="34.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ht="15.75" x14ac:dyDescent="0.25">
      <c r="A2" s="47" t="s">
        <v>1</v>
      </c>
    </row>
    <row r="4" spans="1:17" ht="76.5" customHeight="1" x14ac:dyDescent="0.25">
      <c r="A4" s="27" t="s">
        <v>2</v>
      </c>
      <c r="B4" s="27" t="s">
        <v>3</v>
      </c>
      <c r="C4" s="27" t="s">
        <v>4</v>
      </c>
      <c r="D4" s="27" t="s">
        <v>5</v>
      </c>
      <c r="E4" s="27" t="s">
        <v>6</v>
      </c>
      <c r="F4" s="27" t="s">
        <v>7</v>
      </c>
      <c r="G4" s="27" t="s">
        <v>8</v>
      </c>
      <c r="H4" s="27" t="s">
        <v>9</v>
      </c>
      <c r="I4" s="27" t="s">
        <v>10</v>
      </c>
      <c r="J4" s="27" t="s">
        <v>11</v>
      </c>
      <c r="K4" s="27" t="s">
        <v>12</v>
      </c>
      <c r="L4" s="27" t="s">
        <v>13</v>
      </c>
      <c r="M4" s="27" t="s">
        <v>14</v>
      </c>
      <c r="N4" s="27" t="s">
        <v>15</v>
      </c>
      <c r="O4" s="27" t="s">
        <v>16</v>
      </c>
      <c r="P4" s="27" t="s">
        <v>17</v>
      </c>
    </row>
    <row r="5" spans="1:17" ht="16.5" thickBot="1" x14ac:dyDescent="0.3">
      <c r="A5" s="48">
        <v>1</v>
      </c>
      <c r="B5" s="48">
        <v>2</v>
      </c>
      <c r="C5" s="48">
        <v>3</v>
      </c>
      <c r="D5" s="48" t="s">
        <v>18</v>
      </c>
      <c r="E5" s="48" t="s">
        <v>19</v>
      </c>
      <c r="F5" s="48" t="s">
        <v>20</v>
      </c>
      <c r="G5" s="48">
        <v>4</v>
      </c>
      <c r="H5" s="48" t="s">
        <v>21</v>
      </c>
      <c r="I5" s="48" t="s">
        <v>22</v>
      </c>
      <c r="J5" s="48" t="s">
        <v>23</v>
      </c>
      <c r="K5" s="48" t="s">
        <v>24</v>
      </c>
      <c r="L5" s="48" t="s">
        <v>25</v>
      </c>
      <c r="M5" s="48">
        <v>6</v>
      </c>
      <c r="N5" s="48">
        <v>7</v>
      </c>
      <c r="O5" s="48" t="s">
        <v>26</v>
      </c>
      <c r="P5" s="48" t="s">
        <v>27</v>
      </c>
    </row>
    <row r="6" spans="1:17" ht="16.5" thickBot="1" x14ac:dyDescent="0.3">
      <c r="A6" s="28" t="s">
        <v>28</v>
      </c>
      <c r="B6" s="29"/>
      <c r="C6" s="30">
        <f>C7+C11+C19+C27+C32+C38+C42+C51</f>
        <v>141700</v>
      </c>
      <c r="D6" s="30">
        <f t="shared" ref="D6:N6" si="0">D7+D11+D19+D27+D32+D38+D42+D51</f>
        <v>96298</v>
      </c>
      <c r="E6" s="30">
        <f t="shared" si="0"/>
        <v>45402</v>
      </c>
      <c r="F6" s="30">
        <f t="shared" si="0"/>
        <v>108386</v>
      </c>
      <c r="G6" s="30">
        <f t="shared" si="0"/>
        <v>1130464</v>
      </c>
      <c r="H6" s="30">
        <f t="shared" si="0"/>
        <v>857219</v>
      </c>
      <c r="I6" s="30">
        <f t="shared" si="0"/>
        <v>273245</v>
      </c>
      <c r="J6" s="31">
        <f>G6/C6</f>
        <v>7.9778687367678192</v>
      </c>
      <c r="K6" s="32">
        <f>H6/D6</f>
        <v>8.9017321232008975</v>
      </c>
      <c r="L6" s="31">
        <f>I6/E6</f>
        <v>6.0183472093740367</v>
      </c>
      <c r="M6" s="30">
        <f t="shared" si="0"/>
        <v>130481</v>
      </c>
      <c r="N6" s="30">
        <f t="shared" si="0"/>
        <v>38298</v>
      </c>
      <c r="O6" s="33">
        <f>N6/C6</f>
        <v>0.27027522935779819</v>
      </c>
      <c r="P6" s="34">
        <f>N6/M6</f>
        <v>0.29351399820663543</v>
      </c>
    </row>
    <row r="7" spans="1:17" ht="16.5" thickBot="1" x14ac:dyDescent="0.3">
      <c r="A7" s="28" t="s">
        <v>29</v>
      </c>
      <c r="B7" s="29"/>
      <c r="C7" s="30">
        <f>SUM(C8:C10)</f>
        <v>61480</v>
      </c>
      <c r="D7" s="30">
        <f t="shared" ref="D7:N7" si="1">SUM(D8:D10)</f>
        <v>32944</v>
      </c>
      <c r="E7" s="30">
        <f t="shared" si="1"/>
        <v>28536</v>
      </c>
      <c r="F7" s="30">
        <f t="shared" si="1"/>
        <v>51262</v>
      </c>
      <c r="G7" s="30">
        <f t="shared" si="1"/>
        <v>385041</v>
      </c>
      <c r="H7" s="30">
        <f t="shared" si="1"/>
        <v>247768</v>
      </c>
      <c r="I7" s="30">
        <f t="shared" si="1"/>
        <v>137273</v>
      </c>
      <c r="J7" s="31">
        <f>G7/C7</f>
        <v>6.2628659726740405</v>
      </c>
      <c r="K7" s="32">
        <f t="shared" ref="K7:K55" si="2">H7/D7</f>
        <v>7.5208839242350658</v>
      </c>
      <c r="L7" s="31">
        <f t="shared" ref="L7:L56" si="3">I7/E7</f>
        <v>4.8105200448556209</v>
      </c>
      <c r="M7" s="30">
        <f t="shared" si="1"/>
        <v>57486</v>
      </c>
      <c r="N7" s="30">
        <f t="shared" si="1"/>
        <v>22866</v>
      </c>
      <c r="O7" s="33">
        <f>N7/C7</f>
        <v>0.37192582953806114</v>
      </c>
      <c r="P7" s="34">
        <f>N7/M7</f>
        <v>0.39776641269178581</v>
      </c>
    </row>
    <row r="8" spans="1:17" ht="15.75" x14ac:dyDescent="0.25">
      <c r="A8" s="35" t="s">
        <v>30</v>
      </c>
      <c r="B8" s="35" t="s">
        <v>31</v>
      </c>
      <c r="C8" s="36">
        <v>7521</v>
      </c>
      <c r="D8" s="36">
        <v>4105</v>
      </c>
      <c r="E8" s="36">
        <v>3416</v>
      </c>
      <c r="F8" s="36">
        <v>6650</v>
      </c>
      <c r="G8" s="36">
        <v>34646</v>
      </c>
      <c r="H8" s="36">
        <v>24026</v>
      </c>
      <c r="I8" s="36">
        <v>10620</v>
      </c>
      <c r="J8" s="37">
        <f>G8/C8</f>
        <v>4.6065682754952801</v>
      </c>
      <c r="K8" s="37">
        <f t="shared" si="2"/>
        <v>5.8528623629719858</v>
      </c>
      <c r="L8" s="37">
        <f t="shared" si="3"/>
        <v>3.1088992974238874</v>
      </c>
      <c r="M8" s="36">
        <v>7507</v>
      </c>
      <c r="N8" s="36">
        <v>3720</v>
      </c>
      <c r="O8" s="38">
        <f t="shared" ref="O8:O56" si="4">N8/C8</f>
        <v>0.49461507778220981</v>
      </c>
      <c r="P8" s="38">
        <f t="shared" ref="P8:P56" si="5">N8/M8</f>
        <v>0.49553749833488742</v>
      </c>
    </row>
    <row r="9" spans="1:17" ht="15.75" x14ac:dyDescent="0.25">
      <c r="A9" s="39" t="s">
        <v>32</v>
      </c>
      <c r="B9" s="39" t="s">
        <v>33</v>
      </c>
      <c r="C9" s="40">
        <v>22995</v>
      </c>
      <c r="D9" s="40">
        <v>11057</v>
      </c>
      <c r="E9" s="40">
        <v>11938</v>
      </c>
      <c r="F9" s="40">
        <v>20077</v>
      </c>
      <c r="G9" s="40">
        <v>118174</v>
      </c>
      <c r="H9" s="40">
        <v>76369</v>
      </c>
      <c r="I9" s="40">
        <v>41805</v>
      </c>
      <c r="J9" s="41">
        <f t="shared" ref="J9:J56" si="6">G9/C9</f>
        <v>5.1391171993911717</v>
      </c>
      <c r="K9" s="41">
        <f t="shared" si="2"/>
        <v>6.9068463416840009</v>
      </c>
      <c r="L9" s="41">
        <f t="shared" si="3"/>
        <v>3.5018428547495395</v>
      </c>
      <c r="M9" s="40">
        <v>21395</v>
      </c>
      <c r="N9" s="40">
        <v>10312</v>
      </c>
      <c r="O9" s="42">
        <f t="shared" si="4"/>
        <v>0.44844531419873884</v>
      </c>
      <c r="P9" s="42">
        <f t="shared" si="5"/>
        <v>0.48198177144192567</v>
      </c>
    </row>
    <row r="10" spans="1:17" ht="16.5" thickBot="1" x14ac:dyDescent="0.3">
      <c r="A10" s="43" t="s">
        <v>34</v>
      </c>
      <c r="B10" s="43" t="s">
        <v>35</v>
      </c>
      <c r="C10" s="44">
        <v>30964</v>
      </c>
      <c r="D10" s="44">
        <v>17782</v>
      </c>
      <c r="E10" s="44">
        <v>13182</v>
      </c>
      <c r="F10" s="44">
        <v>24535</v>
      </c>
      <c r="G10" s="44">
        <v>232221</v>
      </c>
      <c r="H10" s="44">
        <v>147373</v>
      </c>
      <c r="I10" s="44">
        <v>84848</v>
      </c>
      <c r="J10" s="45">
        <f t="shared" si="6"/>
        <v>7.499709339878569</v>
      </c>
      <c r="K10" s="45">
        <f t="shared" si="2"/>
        <v>8.2877629063097515</v>
      </c>
      <c r="L10" s="45">
        <f t="shared" si="3"/>
        <v>6.4366560461235016</v>
      </c>
      <c r="M10" s="44">
        <v>28584</v>
      </c>
      <c r="N10" s="44">
        <v>8834</v>
      </c>
      <c r="O10" s="46">
        <f t="shared" si="4"/>
        <v>0.28529905696938379</v>
      </c>
      <c r="P10" s="46">
        <f t="shared" si="5"/>
        <v>0.30905401623285755</v>
      </c>
    </row>
    <row r="11" spans="1:17" ht="16.5" thickBot="1" x14ac:dyDescent="0.3">
      <c r="A11" s="28" t="s">
        <v>36</v>
      </c>
      <c r="B11" s="29"/>
      <c r="C11" s="30">
        <f>SUM(C12:C18)</f>
        <v>38404</v>
      </c>
      <c r="D11" s="30">
        <f t="shared" ref="D11:N11" si="7">SUM(D12:D18)</f>
        <v>31263</v>
      </c>
      <c r="E11" s="30">
        <f t="shared" si="7"/>
        <v>7141</v>
      </c>
      <c r="F11" s="30">
        <f t="shared" si="7"/>
        <v>33211</v>
      </c>
      <c r="G11" s="30">
        <f t="shared" si="7"/>
        <v>248181</v>
      </c>
      <c r="H11" s="30">
        <f t="shared" si="7"/>
        <v>207873</v>
      </c>
      <c r="I11" s="30">
        <f t="shared" si="7"/>
        <v>40308</v>
      </c>
      <c r="J11" s="31">
        <f>G11/C11</f>
        <v>6.4623737110717636</v>
      </c>
      <c r="K11" s="32">
        <f t="shared" si="2"/>
        <v>6.649169945302754</v>
      </c>
      <c r="L11" s="31">
        <f t="shared" si="3"/>
        <v>5.6445875927741209</v>
      </c>
      <c r="M11" s="30">
        <f t="shared" si="7"/>
        <v>34619</v>
      </c>
      <c r="N11" s="30">
        <f t="shared" si="7"/>
        <v>8763</v>
      </c>
      <c r="O11" s="33">
        <f t="shared" si="4"/>
        <v>0.2281793563170503</v>
      </c>
      <c r="P11" s="34">
        <f t="shared" si="5"/>
        <v>0.25312689563534474</v>
      </c>
    </row>
    <row r="12" spans="1:17" ht="15.75" x14ac:dyDescent="0.25">
      <c r="A12" s="35" t="s">
        <v>37</v>
      </c>
      <c r="B12" s="35" t="s">
        <v>38</v>
      </c>
      <c r="C12" s="36">
        <v>8559</v>
      </c>
      <c r="D12" s="36">
        <v>6311</v>
      </c>
      <c r="E12" s="36">
        <v>2248</v>
      </c>
      <c r="F12" s="36">
        <v>6711</v>
      </c>
      <c r="G12" s="36">
        <v>57875</v>
      </c>
      <c r="H12" s="36">
        <v>42318</v>
      </c>
      <c r="I12" s="36">
        <v>15557</v>
      </c>
      <c r="J12" s="37">
        <f t="shared" si="6"/>
        <v>6.7618880710363358</v>
      </c>
      <c r="K12" s="37">
        <f t="shared" si="2"/>
        <v>6.7054349548407544</v>
      </c>
      <c r="L12" s="37">
        <f t="shared" si="3"/>
        <v>6.9203736654804269</v>
      </c>
      <c r="M12" s="36">
        <v>7773</v>
      </c>
      <c r="N12" s="36">
        <v>1808</v>
      </c>
      <c r="O12" s="38">
        <f t="shared" si="4"/>
        <v>0.21123963079799041</v>
      </c>
      <c r="P12" s="38">
        <f t="shared" si="5"/>
        <v>0.23260002573009134</v>
      </c>
    </row>
    <row r="13" spans="1:17" ht="15.75" x14ac:dyDescent="0.25">
      <c r="A13" s="39" t="s">
        <v>39</v>
      </c>
      <c r="B13" s="39" t="s">
        <v>40</v>
      </c>
      <c r="C13" s="40">
        <v>5215</v>
      </c>
      <c r="D13" s="40">
        <v>4916</v>
      </c>
      <c r="E13" s="40">
        <v>299</v>
      </c>
      <c r="F13" s="40">
        <v>5126</v>
      </c>
      <c r="G13" s="40">
        <v>31342</v>
      </c>
      <c r="H13" s="40">
        <v>30207</v>
      </c>
      <c r="I13" s="40">
        <v>1135</v>
      </c>
      <c r="J13" s="41">
        <f t="shared" si="6"/>
        <v>6.0099712368168747</v>
      </c>
      <c r="K13" s="41">
        <f t="shared" si="2"/>
        <v>6.1446297803091943</v>
      </c>
      <c r="L13" s="41">
        <f t="shared" si="3"/>
        <v>3.7959866220735785</v>
      </c>
      <c r="M13" s="40">
        <v>4569</v>
      </c>
      <c r="N13" s="40">
        <v>1037</v>
      </c>
      <c r="O13" s="42">
        <f t="shared" si="4"/>
        <v>0.19884947267497602</v>
      </c>
      <c r="P13" s="42">
        <f t="shared" si="5"/>
        <v>0.22696432479754869</v>
      </c>
    </row>
    <row r="14" spans="1:17" ht="15.75" x14ac:dyDescent="0.25">
      <c r="A14" s="39" t="s">
        <v>41</v>
      </c>
      <c r="B14" s="39" t="s">
        <v>42</v>
      </c>
      <c r="C14" s="40">
        <v>3936</v>
      </c>
      <c r="D14" s="40">
        <v>3709</v>
      </c>
      <c r="E14" s="40">
        <v>227</v>
      </c>
      <c r="F14" s="40">
        <v>3570</v>
      </c>
      <c r="G14" s="40">
        <v>25298</v>
      </c>
      <c r="H14" s="40">
        <v>23268</v>
      </c>
      <c r="I14" s="40">
        <v>2030</v>
      </c>
      <c r="J14" s="41">
        <f t="shared" si="6"/>
        <v>6.4273373983739841</v>
      </c>
      <c r="K14" s="41">
        <f t="shared" si="2"/>
        <v>6.2733890536532755</v>
      </c>
      <c r="L14" s="41">
        <f t="shared" si="3"/>
        <v>8.9427312775330403</v>
      </c>
      <c r="M14" s="40">
        <v>3380</v>
      </c>
      <c r="N14" s="40">
        <v>902</v>
      </c>
      <c r="O14" s="42">
        <f t="shared" si="4"/>
        <v>0.22916666666666666</v>
      </c>
      <c r="P14" s="42">
        <f t="shared" si="5"/>
        <v>0.2668639053254438</v>
      </c>
    </row>
    <row r="15" spans="1:17" ht="15.75" x14ac:dyDescent="0.25">
      <c r="A15" s="39" t="s">
        <v>43</v>
      </c>
      <c r="B15" s="39" t="s">
        <v>44</v>
      </c>
      <c r="C15" s="40">
        <v>6683</v>
      </c>
      <c r="D15" s="40">
        <v>4387</v>
      </c>
      <c r="E15" s="40">
        <v>2296</v>
      </c>
      <c r="F15" s="40">
        <v>5397</v>
      </c>
      <c r="G15" s="40">
        <v>42211</v>
      </c>
      <c r="H15" s="40">
        <v>32522</v>
      </c>
      <c r="I15" s="40">
        <v>9689</v>
      </c>
      <c r="J15" s="41">
        <f t="shared" si="6"/>
        <v>6.3161753703426609</v>
      </c>
      <c r="K15" s="41">
        <f t="shared" si="2"/>
        <v>7.4132664691132897</v>
      </c>
      <c r="L15" s="41">
        <f t="shared" si="3"/>
        <v>4.2199477351916377</v>
      </c>
      <c r="M15" s="40">
        <v>6273</v>
      </c>
      <c r="N15" s="40">
        <v>2197</v>
      </c>
      <c r="O15" s="42">
        <f t="shared" si="4"/>
        <v>0.32874457578931615</v>
      </c>
      <c r="P15" s="42">
        <f t="shared" si="5"/>
        <v>0.35023114937031724</v>
      </c>
    </row>
    <row r="16" spans="1:17" ht="15.75" x14ac:dyDescent="0.25">
      <c r="A16" s="39" t="s">
        <v>45</v>
      </c>
      <c r="B16" s="39" t="s">
        <v>46</v>
      </c>
      <c r="C16" s="40">
        <v>4464</v>
      </c>
      <c r="D16" s="40">
        <v>4132</v>
      </c>
      <c r="E16" s="40">
        <v>332</v>
      </c>
      <c r="F16" s="40">
        <v>3985</v>
      </c>
      <c r="G16" s="40">
        <v>29590</v>
      </c>
      <c r="H16" s="40">
        <v>27344</v>
      </c>
      <c r="I16" s="40">
        <v>2246</v>
      </c>
      <c r="J16" s="41">
        <f t="shared" si="6"/>
        <v>6.6285842293906807</v>
      </c>
      <c r="K16" s="41">
        <f t="shared" si="2"/>
        <v>6.6176185866408517</v>
      </c>
      <c r="L16" s="41">
        <f t="shared" si="3"/>
        <v>6.7650602409638552</v>
      </c>
      <c r="M16" s="40">
        <v>4025</v>
      </c>
      <c r="N16" s="40">
        <v>602</v>
      </c>
      <c r="O16" s="42">
        <f t="shared" si="4"/>
        <v>0.13485663082437277</v>
      </c>
      <c r="P16" s="42">
        <f t="shared" si="5"/>
        <v>0.14956521739130435</v>
      </c>
    </row>
    <row r="17" spans="1:16" ht="15.75" x14ac:dyDescent="0.25">
      <c r="A17" s="39" t="s">
        <v>47</v>
      </c>
      <c r="B17" s="39" t="s">
        <v>48</v>
      </c>
      <c r="C17" s="40">
        <v>5774</v>
      </c>
      <c r="D17" s="40">
        <v>4895</v>
      </c>
      <c r="E17" s="40">
        <v>879</v>
      </c>
      <c r="F17" s="40">
        <v>5107</v>
      </c>
      <c r="G17" s="40">
        <v>38615</v>
      </c>
      <c r="H17" s="40">
        <v>32616</v>
      </c>
      <c r="I17" s="40">
        <v>5999</v>
      </c>
      <c r="J17" s="41">
        <f t="shared" si="6"/>
        <v>6.6877381364738486</v>
      </c>
      <c r="K17" s="41">
        <f t="shared" si="2"/>
        <v>6.6631256384065374</v>
      </c>
      <c r="L17" s="41">
        <f t="shared" si="3"/>
        <v>6.8248009101251421</v>
      </c>
      <c r="M17" s="40">
        <v>5153</v>
      </c>
      <c r="N17" s="40">
        <v>1211</v>
      </c>
      <c r="O17" s="42">
        <f t="shared" si="4"/>
        <v>0.20973328714928993</v>
      </c>
      <c r="P17" s="42">
        <f t="shared" si="5"/>
        <v>0.23500873277702308</v>
      </c>
    </row>
    <row r="18" spans="1:16" ht="16.5" thickBot="1" x14ac:dyDescent="0.3">
      <c r="A18" s="43" t="s">
        <v>49</v>
      </c>
      <c r="B18" s="43" t="s">
        <v>50</v>
      </c>
      <c r="C18" s="44">
        <v>3773</v>
      </c>
      <c r="D18" s="44">
        <v>2913</v>
      </c>
      <c r="E18" s="44">
        <v>860</v>
      </c>
      <c r="F18" s="44">
        <v>3315</v>
      </c>
      <c r="G18" s="44">
        <v>23250</v>
      </c>
      <c r="H18" s="44">
        <v>19598</v>
      </c>
      <c r="I18" s="44">
        <v>3652</v>
      </c>
      <c r="J18" s="45">
        <f t="shared" si="6"/>
        <v>6.1622051417969788</v>
      </c>
      <c r="K18" s="41">
        <f t="shared" si="2"/>
        <v>6.7277720562993482</v>
      </c>
      <c r="L18" s="41">
        <f t="shared" si="3"/>
        <v>4.246511627906977</v>
      </c>
      <c r="M18" s="44">
        <v>3446</v>
      </c>
      <c r="N18" s="44">
        <v>1006</v>
      </c>
      <c r="O18" s="46">
        <f t="shared" si="4"/>
        <v>0.26663132785581767</v>
      </c>
      <c r="P18" s="46">
        <f t="shared" si="5"/>
        <v>0.29193267556587349</v>
      </c>
    </row>
    <row r="19" spans="1:16" ht="16.5" thickBot="1" x14ac:dyDescent="0.3">
      <c r="A19" s="28" t="s">
        <v>51</v>
      </c>
      <c r="B19" s="29"/>
      <c r="C19" s="30">
        <f>SUM(C20:C26)</f>
        <v>13720</v>
      </c>
      <c r="D19" s="30">
        <f t="shared" ref="D19:N19" si="8">SUM(D20:D26)</f>
        <v>12257</v>
      </c>
      <c r="E19" s="30">
        <f t="shared" si="8"/>
        <v>1463</v>
      </c>
      <c r="F19" s="30">
        <f t="shared" si="8"/>
        <v>13094</v>
      </c>
      <c r="G19" s="30">
        <f t="shared" si="8"/>
        <v>78574</v>
      </c>
      <c r="H19" s="30">
        <f t="shared" si="8"/>
        <v>73121</v>
      </c>
      <c r="I19" s="30">
        <f t="shared" si="8"/>
        <v>5453</v>
      </c>
      <c r="J19" s="31">
        <f>G19/C19</f>
        <v>5.7269679300291543</v>
      </c>
      <c r="K19" s="32">
        <f t="shared" si="2"/>
        <v>5.9656522803296079</v>
      </c>
      <c r="L19" s="31">
        <f t="shared" si="3"/>
        <v>3.7272727272727271</v>
      </c>
      <c r="M19" s="30">
        <f t="shared" si="8"/>
        <v>12485</v>
      </c>
      <c r="N19" s="30">
        <f t="shared" si="8"/>
        <v>3260</v>
      </c>
      <c r="O19" s="33">
        <f t="shared" si="4"/>
        <v>0.23760932944606414</v>
      </c>
      <c r="P19" s="34">
        <f t="shared" si="5"/>
        <v>0.26111333600320386</v>
      </c>
    </row>
    <row r="20" spans="1:16" ht="15.75" x14ac:dyDescent="0.25">
      <c r="A20" s="35" t="s">
        <v>52</v>
      </c>
      <c r="B20" s="35" t="s">
        <v>53</v>
      </c>
      <c r="C20" s="36">
        <v>1481</v>
      </c>
      <c r="D20" s="36">
        <v>1371</v>
      </c>
      <c r="E20" s="36">
        <v>110</v>
      </c>
      <c r="F20" s="36">
        <v>1406</v>
      </c>
      <c r="G20" s="36">
        <v>10582</v>
      </c>
      <c r="H20" s="36">
        <v>9815</v>
      </c>
      <c r="I20" s="36">
        <v>767</v>
      </c>
      <c r="J20" s="37">
        <f t="shared" si="6"/>
        <v>7.145172180958812</v>
      </c>
      <c r="K20" s="41">
        <f t="shared" si="2"/>
        <v>7.1590080233406272</v>
      </c>
      <c r="L20" s="41">
        <f t="shared" si="3"/>
        <v>6.9727272727272727</v>
      </c>
      <c r="M20" s="36">
        <v>1321</v>
      </c>
      <c r="N20" s="36">
        <v>195</v>
      </c>
      <c r="O20" s="38">
        <f t="shared" si="4"/>
        <v>0.13166779203241052</v>
      </c>
      <c r="P20" s="38">
        <f t="shared" si="5"/>
        <v>0.14761544284632855</v>
      </c>
    </row>
    <row r="21" spans="1:16" ht="15.75" x14ac:dyDescent="0.25">
      <c r="A21" s="39" t="s">
        <v>54</v>
      </c>
      <c r="B21" s="39" t="s">
        <v>55</v>
      </c>
      <c r="C21" s="40">
        <v>1843</v>
      </c>
      <c r="D21" s="40">
        <v>1805</v>
      </c>
      <c r="E21" s="40">
        <v>38</v>
      </c>
      <c r="F21" s="40">
        <v>1765</v>
      </c>
      <c r="G21" s="40">
        <v>11288</v>
      </c>
      <c r="H21" s="40">
        <v>11181</v>
      </c>
      <c r="I21" s="40">
        <v>107</v>
      </c>
      <c r="J21" s="41">
        <f t="shared" si="6"/>
        <v>6.124796527400977</v>
      </c>
      <c r="K21" s="41">
        <f t="shared" si="2"/>
        <v>6.1944598337950136</v>
      </c>
      <c r="L21" s="41">
        <f t="shared" si="3"/>
        <v>2.8157894736842106</v>
      </c>
      <c r="M21" s="40">
        <v>1608</v>
      </c>
      <c r="N21" s="40">
        <v>348</v>
      </c>
      <c r="O21" s="42">
        <f t="shared" si="4"/>
        <v>0.18882257189365165</v>
      </c>
      <c r="P21" s="42">
        <f t="shared" si="5"/>
        <v>0.21641791044776118</v>
      </c>
    </row>
    <row r="22" spans="1:16" ht="15.75" x14ac:dyDescent="0.25">
      <c r="A22" s="39" t="s">
        <v>56</v>
      </c>
      <c r="B22" s="39" t="s">
        <v>57</v>
      </c>
      <c r="C22" s="40">
        <v>940</v>
      </c>
      <c r="D22" s="40">
        <v>898</v>
      </c>
      <c r="E22" s="40">
        <v>42</v>
      </c>
      <c r="F22" s="40">
        <v>920</v>
      </c>
      <c r="G22" s="40">
        <v>7336</v>
      </c>
      <c r="H22" s="40">
        <v>7092</v>
      </c>
      <c r="I22" s="40">
        <v>244</v>
      </c>
      <c r="J22" s="41">
        <f t="shared" si="6"/>
        <v>7.8042553191489361</v>
      </c>
      <c r="K22" s="41">
        <f t="shared" si="2"/>
        <v>7.8975501113585747</v>
      </c>
      <c r="L22" s="41">
        <f t="shared" si="3"/>
        <v>5.8095238095238093</v>
      </c>
      <c r="M22" s="40">
        <v>820</v>
      </c>
      <c r="N22" s="40">
        <v>120</v>
      </c>
      <c r="O22" s="42">
        <f t="shared" si="4"/>
        <v>0.1276595744680851</v>
      </c>
      <c r="P22" s="42">
        <f t="shared" si="5"/>
        <v>0.14634146341463414</v>
      </c>
    </row>
    <row r="23" spans="1:16" ht="15.75" x14ac:dyDescent="0.25">
      <c r="A23" s="39" t="s">
        <v>58</v>
      </c>
      <c r="B23" s="39" t="s">
        <v>59</v>
      </c>
      <c r="C23" s="40">
        <v>2307</v>
      </c>
      <c r="D23" s="40">
        <v>1640</v>
      </c>
      <c r="E23" s="40">
        <v>667</v>
      </c>
      <c r="F23" s="40">
        <v>2253</v>
      </c>
      <c r="G23" s="40">
        <v>12400</v>
      </c>
      <c r="H23" s="40">
        <v>10490</v>
      </c>
      <c r="I23" s="40">
        <v>1910</v>
      </c>
      <c r="J23" s="41">
        <f t="shared" si="6"/>
        <v>5.3749458170784568</v>
      </c>
      <c r="K23" s="41">
        <f t="shared" si="2"/>
        <v>6.3963414634146343</v>
      </c>
      <c r="L23" s="41">
        <f t="shared" si="3"/>
        <v>2.8635682158920539</v>
      </c>
      <c r="M23" s="40">
        <v>2147</v>
      </c>
      <c r="N23" s="40">
        <v>575</v>
      </c>
      <c r="O23" s="42">
        <f t="shared" si="4"/>
        <v>0.24924143909839619</v>
      </c>
      <c r="P23" s="42">
        <f t="shared" si="5"/>
        <v>0.26781555659059153</v>
      </c>
    </row>
    <row r="24" spans="1:16" ht="15.75" x14ac:dyDescent="0.25">
      <c r="A24" s="39" t="s">
        <v>60</v>
      </c>
      <c r="B24" s="39" t="s">
        <v>61</v>
      </c>
      <c r="C24" s="40">
        <v>2018</v>
      </c>
      <c r="D24" s="40">
        <v>1964</v>
      </c>
      <c r="E24" s="40">
        <v>54</v>
      </c>
      <c r="F24" s="40">
        <v>1950</v>
      </c>
      <c r="G24" s="40">
        <v>12038</v>
      </c>
      <c r="H24" s="40">
        <v>11937</v>
      </c>
      <c r="I24" s="40">
        <v>101</v>
      </c>
      <c r="J24" s="41">
        <f t="shared" si="6"/>
        <v>5.9653121902874133</v>
      </c>
      <c r="K24" s="41">
        <f t="shared" si="2"/>
        <v>6.0779022403258658</v>
      </c>
      <c r="L24" s="41">
        <f t="shared" si="3"/>
        <v>1.8703703703703705</v>
      </c>
      <c r="M24" s="40">
        <v>1817</v>
      </c>
      <c r="N24" s="40">
        <v>626</v>
      </c>
      <c r="O24" s="42">
        <f t="shared" si="4"/>
        <v>0.31020812685827553</v>
      </c>
      <c r="P24" s="42">
        <f t="shared" si="5"/>
        <v>0.34452394056136487</v>
      </c>
    </row>
    <row r="25" spans="1:16" ht="15.75" x14ac:dyDescent="0.25">
      <c r="A25" s="39" t="s">
        <v>62</v>
      </c>
      <c r="B25" s="39" t="s">
        <v>63</v>
      </c>
      <c r="C25" s="40">
        <v>2232</v>
      </c>
      <c r="D25" s="40">
        <v>1700</v>
      </c>
      <c r="E25" s="40">
        <v>532</v>
      </c>
      <c r="F25" s="40">
        <v>1905</v>
      </c>
      <c r="G25" s="40">
        <v>10582</v>
      </c>
      <c r="H25" s="40">
        <v>8305</v>
      </c>
      <c r="I25" s="40">
        <v>2277</v>
      </c>
      <c r="J25" s="41">
        <f t="shared" si="6"/>
        <v>4.7410394265232974</v>
      </c>
      <c r="K25" s="41">
        <f t="shared" si="2"/>
        <v>4.8852941176470592</v>
      </c>
      <c r="L25" s="41">
        <f t="shared" si="3"/>
        <v>4.280075187969925</v>
      </c>
      <c r="M25" s="40">
        <v>2110</v>
      </c>
      <c r="N25" s="40">
        <v>643</v>
      </c>
      <c r="O25" s="42">
        <f t="shared" si="4"/>
        <v>0.28808243727598565</v>
      </c>
      <c r="P25" s="42">
        <f t="shared" si="5"/>
        <v>0.30473933649289098</v>
      </c>
    </row>
    <row r="26" spans="1:16" ht="16.5" thickBot="1" x14ac:dyDescent="0.3">
      <c r="A26" s="43" t="s">
        <v>64</v>
      </c>
      <c r="B26" s="43" t="s">
        <v>65</v>
      </c>
      <c r="C26" s="44">
        <v>2899</v>
      </c>
      <c r="D26" s="44">
        <v>2879</v>
      </c>
      <c r="E26" s="44">
        <v>20</v>
      </c>
      <c r="F26" s="44">
        <v>2895</v>
      </c>
      <c r="G26" s="44">
        <v>14348</v>
      </c>
      <c r="H26" s="44">
        <v>14301</v>
      </c>
      <c r="I26" s="44">
        <v>47</v>
      </c>
      <c r="J26" s="45">
        <f t="shared" si="6"/>
        <v>4.9492928596067607</v>
      </c>
      <c r="K26" s="41">
        <f t="shared" si="2"/>
        <v>4.967349774227162</v>
      </c>
      <c r="L26" s="41">
        <f t="shared" si="3"/>
        <v>2.35</v>
      </c>
      <c r="M26" s="44">
        <v>2662</v>
      </c>
      <c r="N26" s="44">
        <v>753</v>
      </c>
      <c r="O26" s="46">
        <f t="shared" si="4"/>
        <v>0.25974473956536737</v>
      </c>
      <c r="P26" s="46">
        <f t="shared" si="5"/>
        <v>0.28287002253944404</v>
      </c>
    </row>
    <row r="27" spans="1:16" ht="16.5" thickBot="1" x14ac:dyDescent="0.3">
      <c r="A27" s="28" t="s">
        <v>66</v>
      </c>
      <c r="B27" s="29"/>
      <c r="C27" s="30">
        <f>SUM(C28:C31)</f>
        <v>4272</v>
      </c>
      <c r="D27" s="30">
        <f t="shared" ref="D27:N27" si="9">SUM(D28:D31)</f>
        <v>3994</v>
      </c>
      <c r="E27" s="30">
        <f t="shared" si="9"/>
        <v>278</v>
      </c>
      <c r="F27" s="30">
        <f t="shared" si="9"/>
        <v>4073</v>
      </c>
      <c r="G27" s="30">
        <f t="shared" si="9"/>
        <v>25721</v>
      </c>
      <c r="H27" s="30">
        <f t="shared" si="9"/>
        <v>24584</v>
      </c>
      <c r="I27" s="30">
        <f t="shared" si="9"/>
        <v>1137</v>
      </c>
      <c r="J27" s="31">
        <f>G27/C27</f>
        <v>6.020833333333333</v>
      </c>
      <c r="K27" s="32">
        <f t="shared" si="2"/>
        <v>6.1552328492739106</v>
      </c>
      <c r="L27" s="31">
        <f t="shared" si="3"/>
        <v>4.0899280575539567</v>
      </c>
      <c r="M27" s="30">
        <f t="shared" si="9"/>
        <v>3892</v>
      </c>
      <c r="N27" s="30">
        <f t="shared" si="9"/>
        <v>865</v>
      </c>
      <c r="O27" s="33">
        <f t="shared" si="4"/>
        <v>0.20248127340823971</v>
      </c>
      <c r="P27" s="34">
        <f t="shared" si="5"/>
        <v>0.22225077081192188</v>
      </c>
    </row>
    <row r="28" spans="1:16" ht="15.75" x14ac:dyDescent="0.25">
      <c r="A28" s="35" t="s">
        <v>67</v>
      </c>
      <c r="B28" s="35" t="s">
        <v>68</v>
      </c>
      <c r="C28" s="36">
        <v>1185</v>
      </c>
      <c r="D28" s="36">
        <v>1182</v>
      </c>
      <c r="E28" s="36">
        <v>3</v>
      </c>
      <c r="F28" s="36">
        <v>1182</v>
      </c>
      <c r="G28" s="36">
        <v>6551</v>
      </c>
      <c r="H28" s="36">
        <v>6470</v>
      </c>
      <c r="I28" s="36">
        <v>81</v>
      </c>
      <c r="J28" s="37">
        <f t="shared" si="6"/>
        <v>5.5282700421940927</v>
      </c>
      <c r="K28" s="41">
        <f t="shared" si="2"/>
        <v>5.4737732656514382</v>
      </c>
      <c r="L28" s="41">
        <f t="shared" si="3"/>
        <v>27</v>
      </c>
      <c r="M28" s="36">
        <v>1097</v>
      </c>
      <c r="N28" s="36">
        <v>280</v>
      </c>
      <c r="O28" s="38">
        <f t="shared" si="4"/>
        <v>0.23628691983122363</v>
      </c>
      <c r="P28" s="38">
        <f t="shared" si="5"/>
        <v>0.25524156791248859</v>
      </c>
    </row>
    <row r="29" spans="1:16" ht="15.75" x14ac:dyDescent="0.25">
      <c r="A29" s="39" t="s">
        <v>69</v>
      </c>
      <c r="B29" s="39" t="s">
        <v>70</v>
      </c>
      <c r="C29" s="40">
        <v>1016</v>
      </c>
      <c r="D29" s="40">
        <v>867</v>
      </c>
      <c r="E29" s="40">
        <v>149</v>
      </c>
      <c r="F29" s="40">
        <v>925</v>
      </c>
      <c r="G29" s="40">
        <v>5739</v>
      </c>
      <c r="H29" s="40">
        <v>5169</v>
      </c>
      <c r="I29" s="40">
        <v>570</v>
      </c>
      <c r="J29" s="41">
        <f t="shared" si="6"/>
        <v>5.6486220472440944</v>
      </c>
      <c r="K29" s="41">
        <f t="shared" si="2"/>
        <v>5.9619377162629759</v>
      </c>
      <c r="L29" s="41">
        <f t="shared" si="3"/>
        <v>3.825503355704698</v>
      </c>
      <c r="M29" s="40">
        <v>938</v>
      </c>
      <c r="N29" s="40">
        <v>168</v>
      </c>
      <c r="O29" s="42">
        <f t="shared" si="4"/>
        <v>0.16535433070866143</v>
      </c>
      <c r="P29" s="42">
        <f t="shared" si="5"/>
        <v>0.17910447761194029</v>
      </c>
    </row>
    <row r="30" spans="1:16" ht="15.75" x14ac:dyDescent="0.25">
      <c r="A30" s="39" t="s">
        <v>71</v>
      </c>
      <c r="B30" s="39" t="s">
        <v>72</v>
      </c>
      <c r="C30" s="40">
        <v>711</v>
      </c>
      <c r="D30" s="40">
        <v>666</v>
      </c>
      <c r="E30" s="40">
        <v>45</v>
      </c>
      <c r="F30" s="40">
        <v>687</v>
      </c>
      <c r="G30" s="40">
        <v>4906</v>
      </c>
      <c r="H30" s="40">
        <v>4532</v>
      </c>
      <c r="I30" s="40">
        <v>374</v>
      </c>
      <c r="J30" s="41">
        <f t="shared" si="6"/>
        <v>6.90014064697609</v>
      </c>
      <c r="K30" s="41">
        <f t="shared" si="2"/>
        <v>6.8048048048048049</v>
      </c>
      <c r="L30" s="41">
        <f t="shared" si="3"/>
        <v>8.3111111111111118</v>
      </c>
      <c r="M30" s="40">
        <v>653</v>
      </c>
      <c r="N30" s="40">
        <v>99</v>
      </c>
      <c r="O30" s="42">
        <f t="shared" si="4"/>
        <v>0.13924050632911392</v>
      </c>
      <c r="P30" s="42">
        <f t="shared" si="5"/>
        <v>0.15160796324655437</v>
      </c>
    </row>
    <row r="31" spans="1:16" ht="16.5" thickBot="1" x14ac:dyDescent="0.3">
      <c r="A31" s="43" t="s">
        <v>73</v>
      </c>
      <c r="B31" s="43" t="s">
        <v>74</v>
      </c>
      <c r="C31" s="44">
        <v>1360</v>
      </c>
      <c r="D31" s="44">
        <v>1279</v>
      </c>
      <c r="E31" s="44">
        <v>81</v>
      </c>
      <c r="F31" s="44">
        <v>1279</v>
      </c>
      <c r="G31" s="44">
        <v>8525</v>
      </c>
      <c r="H31" s="44">
        <v>8413</v>
      </c>
      <c r="I31" s="44">
        <v>112</v>
      </c>
      <c r="J31" s="45">
        <f t="shared" si="6"/>
        <v>6.2683823529411766</v>
      </c>
      <c r="K31" s="41">
        <f t="shared" si="2"/>
        <v>6.5777951524628619</v>
      </c>
      <c r="L31" s="41">
        <f t="shared" si="3"/>
        <v>1.382716049382716</v>
      </c>
      <c r="M31" s="44">
        <v>1204</v>
      </c>
      <c r="N31" s="44">
        <v>318</v>
      </c>
      <c r="O31" s="46">
        <f t="shared" si="4"/>
        <v>0.23382352941176471</v>
      </c>
      <c r="P31" s="46">
        <f t="shared" si="5"/>
        <v>0.26411960132890366</v>
      </c>
    </row>
    <row r="32" spans="1:16" ht="16.5" thickBot="1" x14ac:dyDescent="0.3">
      <c r="A32" s="28" t="s">
        <v>75</v>
      </c>
      <c r="B32" s="29"/>
      <c r="C32" s="30">
        <f>SUM(C33:C37)</f>
        <v>2935</v>
      </c>
      <c r="D32" s="30">
        <f t="shared" ref="D32:N32" si="10">SUM(D33:D37)</f>
        <v>702</v>
      </c>
      <c r="E32" s="30">
        <f t="shared" si="10"/>
        <v>2233</v>
      </c>
      <c r="F32" s="30">
        <f t="shared" si="10"/>
        <v>884</v>
      </c>
      <c r="G32" s="30">
        <f t="shared" si="10"/>
        <v>25646</v>
      </c>
      <c r="H32" s="30">
        <f t="shared" si="10"/>
        <v>5864</v>
      </c>
      <c r="I32" s="30">
        <f t="shared" si="10"/>
        <v>19782</v>
      </c>
      <c r="J32" s="31">
        <f>G32/C32</f>
        <v>8.7379897785349225</v>
      </c>
      <c r="K32" s="32">
        <f t="shared" si="2"/>
        <v>8.3532763532763532</v>
      </c>
      <c r="L32" s="31">
        <f t="shared" si="3"/>
        <v>8.8589341692789976</v>
      </c>
      <c r="M32" s="30">
        <f t="shared" si="10"/>
        <v>2580</v>
      </c>
      <c r="N32" s="30">
        <f t="shared" si="10"/>
        <v>89</v>
      </c>
      <c r="O32" s="33">
        <f t="shared" si="4"/>
        <v>3.0323679727427597E-2</v>
      </c>
      <c r="P32" s="34">
        <f t="shared" si="5"/>
        <v>3.4496124031007755E-2</v>
      </c>
    </row>
    <row r="33" spans="1:16" ht="15.75" x14ac:dyDescent="0.25">
      <c r="A33" s="35" t="s">
        <v>76</v>
      </c>
      <c r="B33" s="35" t="s">
        <v>77</v>
      </c>
      <c r="C33" s="36">
        <v>746</v>
      </c>
      <c r="D33" s="36">
        <v>187</v>
      </c>
      <c r="E33" s="36">
        <v>559</v>
      </c>
      <c r="F33" s="36">
        <v>210</v>
      </c>
      <c r="G33" s="36">
        <v>5767</v>
      </c>
      <c r="H33" s="36">
        <v>1259</v>
      </c>
      <c r="I33" s="36">
        <v>4508</v>
      </c>
      <c r="J33" s="37">
        <f t="shared" si="6"/>
        <v>7.7305630026809649</v>
      </c>
      <c r="K33" s="41">
        <f t="shared" si="2"/>
        <v>6.7326203208556148</v>
      </c>
      <c r="L33" s="41">
        <f t="shared" si="3"/>
        <v>8.0644007155635062</v>
      </c>
      <c r="M33" s="36">
        <v>692</v>
      </c>
      <c r="N33" s="36">
        <v>9</v>
      </c>
      <c r="O33" s="38">
        <f t="shared" si="4"/>
        <v>1.2064343163538873E-2</v>
      </c>
      <c r="P33" s="38">
        <f t="shared" si="5"/>
        <v>1.300578034682081E-2</v>
      </c>
    </row>
    <row r="34" spans="1:16" ht="15.75" x14ac:dyDescent="0.25">
      <c r="A34" s="39" t="s">
        <v>78</v>
      </c>
      <c r="B34" s="39" t="s">
        <v>79</v>
      </c>
      <c r="C34" s="40">
        <v>590</v>
      </c>
      <c r="D34" s="40">
        <v>429</v>
      </c>
      <c r="E34" s="40">
        <v>161</v>
      </c>
      <c r="F34" s="40">
        <v>304</v>
      </c>
      <c r="G34" s="40">
        <v>5652</v>
      </c>
      <c r="H34" s="40">
        <v>3997</v>
      </c>
      <c r="I34" s="40">
        <v>1655</v>
      </c>
      <c r="J34" s="41">
        <f t="shared" si="6"/>
        <v>9.579661016949153</v>
      </c>
      <c r="K34" s="41">
        <f t="shared" si="2"/>
        <v>9.3170163170163178</v>
      </c>
      <c r="L34" s="41">
        <f t="shared" si="3"/>
        <v>10.279503105590063</v>
      </c>
      <c r="M34" s="40">
        <v>462</v>
      </c>
      <c r="N34" s="40">
        <v>38</v>
      </c>
      <c r="O34" s="42">
        <f t="shared" si="4"/>
        <v>6.4406779661016947E-2</v>
      </c>
      <c r="P34" s="42">
        <f t="shared" si="5"/>
        <v>8.2251082251082255E-2</v>
      </c>
    </row>
    <row r="35" spans="1:16" ht="15.75" x14ac:dyDescent="0.25">
      <c r="A35" s="39" t="s">
        <v>80</v>
      </c>
      <c r="B35" s="39" t="s">
        <v>81</v>
      </c>
      <c r="C35" s="40">
        <v>372</v>
      </c>
      <c r="D35" s="40">
        <v>79</v>
      </c>
      <c r="E35" s="40">
        <v>293</v>
      </c>
      <c r="F35" s="40">
        <v>195</v>
      </c>
      <c r="G35" s="40">
        <v>3406</v>
      </c>
      <c r="H35" s="40">
        <v>545</v>
      </c>
      <c r="I35" s="40">
        <v>2861</v>
      </c>
      <c r="J35" s="41">
        <f t="shared" si="6"/>
        <v>9.155913978494624</v>
      </c>
      <c r="K35" s="41">
        <f t="shared" si="2"/>
        <v>6.8987341772151902</v>
      </c>
      <c r="L35" s="41">
        <f t="shared" si="3"/>
        <v>9.7645051194539256</v>
      </c>
      <c r="M35" s="40">
        <v>313</v>
      </c>
      <c r="N35" s="40">
        <v>20</v>
      </c>
      <c r="O35" s="42">
        <f t="shared" si="4"/>
        <v>5.3763440860215055E-2</v>
      </c>
      <c r="P35" s="42">
        <f t="shared" si="5"/>
        <v>6.3897763578274758E-2</v>
      </c>
    </row>
    <row r="36" spans="1:16" ht="15.75" x14ac:dyDescent="0.25">
      <c r="A36" s="39" t="s">
        <v>82</v>
      </c>
      <c r="B36" s="39" t="s">
        <v>83</v>
      </c>
      <c r="C36" s="40">
        <v>485</v>
      </c>
      <c r="D36" s="40">
        <v>0</v>
      </c>
      <c r="E36" s="40">
        <v>485</v>
      </c>
      <c r="F36" s="40">
        <v>23</v>
      </c>
      <c r="G36" s="40">
        <v>4397</v>
      </c>
      <c r="H36" s="40">
        <v>0</v>
      </c>
      <c r="I36" s="40">
        <v>4397</v>
      </c>
      <c r="J36" s="41">
        <f t="shared" si="6"/>
        <v>9.0659793814432987</v>
      </c>
      <c r="K36" s="41">
        <v>0</v>
      </c>
      <c r="L36" s="41">
        <f t="shared" si="3"/>
        <v>9.0659793814432987</v>
      </c>
      <c r="M36" s="40">
        <v>420</v>
      </c>
      <c r="N36" s="40">
        <v>10</v>
      </c>
      <c r="O36" s="42">
        <f t="shared" si="4"/>
        <v>2.0618556701030927E-2</v>
      </c>
      <c r="P36" s="42">
        <f t="shared" si="5"/>
        <v>2.3809523809523808E-2</v>
      </c>
    </row>
    <row r="37" spans="1:16" ht="16.5" thickBot="1" x14ac:dyDescent="0.3">
      <c r="A37" s="43" t="s">
        <v>84</v>
      </c>
      <c r="B37" s="43" t="s">
        <v>85</v>
      </c>
      <c r="C37" s="44">
        <v>742</v>
      </c>
      <c r="D37" s="44">
        <v>7</v>
      </c>
      <c r="E37" s="44">
        <v>735</v>
      </c>
      <c r="F37" s="44">
        <v>152</v>
      </c>
      <c r="G37" s="44">
        <v>6424</v>
      </c>
      <c r="H37" s="44">
        <v>63</v>
      </c>
      <c r="I37" s="44">
        <v>6361</v>
      </c>
      <c r="J37" s="45">
        <f t="shared" si="6"/>
        <v>8.6576819407008081</v>
      </c>
      <c r="K37" s="41">
        <f t="shared" si="2"/>
        <v>9</v>
      </c>
      <c r="L37" s="41">
        <f t="shared" si="3"/>
        <v>8.6544217687074827</v>
      </c>
      <c r="M37" s="44">
        <v>693</v>
      </c>
      <c r="N37" s="44">
        <v>12</v>
      </c>
      <c r="O37" s="46">
        <f t="shared" si="4"/>
        <v>1.6172506738544475E-2</v>
      </c>
      <c r="P37" s="46">
        <f t="shared" si="5"/>
        <v>1.7316017316017316E-2</v>
      </c>
    </row>
    <row r="38" spans="1:16" ht="16.5" thickBot="1" x14ac:dyDescent="0.3">
      <c r="A38" s="28" t="s">
        <v>86</v>
      </c>
      <c r="B38" s="29"/>
      <c r="C38" s="30">
        <f>SUM(C39:C41)</f>
        <v>7969</v>
      </c>
      <c r="D38" s="30">
        <f t="shared" ref="D38:N38" si="11">SUM(D39:D41)</f>
        <v>4150</v>
      </c>
      <c r="E38" s="30">
        <f t="shared" si="11"/>
        <v>3819</v>
      </c>
      <c r="F38" s="30">
        <f t="shared" si="11"/>
        <v>4155</v>
      </c>
      <c r="G38" s="30">
        <f t="shared" si="11"/>
        <v>61713</v>
      </c>
      <c r="H38" s="30">
        <f t="shared" si="11"/>
        <v>23697</v>
      </c>
      <c r="I38" s="30">
        <f t="shared" si="11"/>
        <v>38016</v>
      </c>
      <c r="J38" s="31">
        <f>G38/C38</f>
        <v>7.7441335173798471</v>
      </c>
      <c r="K38" s="32">
        <f t="shared" si="2"/>
        <v>5.7101204819277109</v>
      </c>
      <c r="L38" s="31">
        <f t="shared" si="3"/>
        <v>9.9544383346425764</v>
      </c>
      <c r="M38" s="30">
        <f t="shared" si="11"/>
        <v>7777</v>
      </c>
      <c r="N38" s="30">
        <f t="shared" si="11"/>
        <v>1566</v>
      </c>
      <c r="O38" s="33">
        <f t="shared" si="4"/>
        <v>0.19651148199272181</v>
      </c>
      <c r="P38" s="34">
        <f t="shared" si="5"/>
        <v>0.20136299344220138</v>
      </c>
    </row>
    <row r="39" spans="1:16" ht="15.75" x14ac:dyDescent="0.25">
      <c r="A39" s="35" t="s">
        <v>87</v>
      </c>
      <c r="B39" s="35" t="s">
        <v>88</v>
      </c>
      <c r="C39" s="36">
        <v>2108</v>
      </c>
      <c r="D39" s="36">
        <v>0</v>
      </c>
      <c r="E39" s="36">
        <v>2108</v>
      </c>
      <c r="F39" s="36">
        <v>0</v>
      </c>
      <c r="G39" s="36">
        <v>30851</v>
      </c>
      <c r="H39" s="36">
        <v>0</v>
      </c>
      <c r="I39" s="36">
        <v>30851</v>
      </c>
      <c r="J39" s="37">
        <f t="shared" si="6"/>
        <v>14.635199240986717</v>
      </c>
      <c r="K39" s="41">
        <v>0</v>
      </c>
      <c r="L39" s="41">
        <f t="shared" si="3"/>
        <v>14.635199240986717</v>
      </c>
      <c r="M39" s="36">
        <v>2068</v>
      </c>
      <c r="N39" s="36">
        <v>13</v>
      </c>
      <c r="O39" s="38">
        <f t="shared" si="4"/>
        <v>6.1669829222011389E-3</v>
      </c>
      <c r="P39" s="38">
        <f t="shared" si="5"/>
        <v>6.2862669245647967E-3</v>
      </c>
    </row>
    <row r="40" spans="1:16" ht="15.75" x14ac:dyDescent="0.25">
      <c r="A40" s="39" t="s">
        <v>89</v>
      </c>
      <c r="B40" s="39" t="s">
        <v>90</v>
      </c>
      <c r="C40" s="40">
        <v>2362</v>
      </c>
      <c r="D40" s="40">
        <v>2362</v>
      </c>
      <c r="E40" s="40">
        <v>0</v>
      </c>
      <c r="F40" s="40">
        <v>2312</v>
      </c>
      <c r="G40" s="40">
        <v>9549</v>
      </c>
      <c r="H40" s="40">
        <v>9549</v>
      </c>
      <c r="I40" s="40">
        <v>0</v>
      </c>
      <c r="J40" s="41">
        <f t="shared" si="6"/>
        <v>4.0427603725656223</v>
      </c>
      <c r="K40" s="41">
        <f t="shared" si="2"/>
        <v>4.0427603725656223</v>
      </c>
      <c r="L40" s="41">
        <v>0</v>
      </c>
      <c r="M40" s="40">
        <v>2286</v>
      </c>
      <c r="N40" s="40">
        <v>547</v>
      </c>
      <c r="O40" s="42">
        <f t="shared" si="4"/>
        <v>0.23158340389500423</v>
      </c>
      <c r="P40" s="42">
        <f t="shared" si="5"/>
        <v>0.23928258967629046</v>
      </c>
    </row>
    <row r="41" spans="1:16" ht="16.5" thickBot="1" x14ac:dyDescent="0.3">
      <c r="A41" s="43" t="s">
        <v>91</v>
      </c>
      <c r="B41" s="43" t="s">
        <v>92</v>
      </c>
      <c r="C41" s="44">
        <v>3499</v>
      </c>
      <c r="D41" s="44">
        <v>1788</v>
      </c>
      <c r="E41" s="44">
        <v>1711</v>
      </c>
      <c r="F41" s="44">
        <v>1843</v>
      </c>
      <c r="G41" s="44">
        <v>21313</v>
      </c>
      <c r="H41" s="44">
        <v>14148</v>
      </c>
      <c r="I41" s="44">
        <v>7165</v>
      </c>
      <c r="J41" s="45">
        <f t="shared" si="6"/>
        <v>6.0911689054015437</v>
      </c>
      <c r="K41" s="41">
        <f t="shared" si="2"/>
        <v>7.9127516778523486</v>
      </c>
      <c r="L41" s="41">
        <f t="shared" si="3"/>
        <v>4.1876095850379897</v>
      </c>
      <c r="M41" s="44">
        <v>3423</v>
      </c>
      <c r="N41" s="44">
        <v>1006</v>
      </c>
      <c r="O41" s="46">
        <f t="shared" si="4"/>
        <v>0.28751071734781364</v>
      </c>
      <c r="P41" s="46">
        <f t="shared" si="5"/>
        <v>0.29389424481449022</v>
      </c>
    </row>
    <row r="42" spans="1:16" ht="16.5" thickBot="1" x14ac:dyDescent="0.3">
      <c r="A42" s="28" t="s">
        <v>93</v>
      </c>
      <c r="B42" s="29"/>
      <c r="C42" s="30">
        <f>SUM(C43:C50)</f>
        <v>11996</v>
      </c>
      <c r="D42" s="30">
        <f t="shared" ref="D42:N42" si="12">SUM(D43:D50)</f>
        <v>10792</v>
      </c>
      <c r="E42" s="30">
        <f t="shared" si="12"/>
        <v>1204</v>
      </c>
      <c r="F42" s="30">
        <f t="shared" si="12"/>
        <v>1451</v>
      </c>
      <c r="G42" s="30">
        <f t="shared" si="12"/>
        <v>295442</v>
      </c>
      <c r="H42" s="30">
        <f t="shared" si="12"/>
        <v>272427</v>
      </c>
      <c r="I42" s="30">
        <f t="shared" si="12"/>
        <v>23015</v>
      </c>
      <c r="J42" s="31">
        <f>G42/C42</f>
        <v>24.628376125375127</v>
      </c>
      <c r="K42" s="32">
        <f t="shared" si="2"/>
        <v>25.243421052631579</v>
      </c>
      <c r="L42" s="31">
        <f t="shared" si="3"/>
        <v>19.115448504983387</v>
      </c>
      <c r="M42" s="30">
        <f t="shared" si="12"/>
        <v>10796</v>
      </c>
      <c r="N42" s="30">
        <f t="shared" si="12"/>
        <v>784</v>
      </c>
      <c r="O42" s="33">
        <f t="shared" si="4"/>
        <v>6.5355118372790927E-2</v>
      </c>
      <c r="P42" s="34">
        <f t="shared" si="5"/>
        <v>7.2619488699518342E-2</v>
      </c>
    </row>
    <row r="43" spans="1:16" ht="15.75" x14ac:dyDescent="0.25">
      <c r="A43" s="35" t="s">
        <v>94</v>
      </c>
      <c r="B43" s="35" t="s">
        <v>95</v>
      </c>
      <c r="C43" s="36">
        <v>79</v>
      </c>
      <c r="D43" s="36">
        <v>0</v>
      </c>
      <c r="E43" s="36">
        <v>79</v>
      </c>
      <c r="F43" s="36">
        <v>0</v>
      </c>
      <c r="G43" s="36">
        <v>3244</v>
      </c>
      <c r="H43" s="36">
        <v>0</v>
      </c>
      <c r="I43" s="36">
        <v>3244</v>
      </c>
      <c r="J43" s="37">
        <f t="shared" si="6"/>
        <v>41.063291139240505</v>
      </c>
      <c r="K43" s="41">
        <v>0</v>
      </c>
      <c r="L43" s="41">
        <f t="shared" si="3"/>
        <v>41.063291139240505</v>
      </c>
      <c r="M43" s="36">
        <v>30</v>
      </c>
      <c r="N43" s="36">
        <v>0</v>
      </c>
      <c r="O43" s="38">
        <f t="shared" si="4"/>
        <v>0</v>
      </c>
      <c r="P43" s="38">
        <f t="shared" si="5"/>
        <v>0</v>
      </c>
    </row>
    <row r="44" spans="1:16" ht="15.75" x14ac:dyDescent="0.25">
      <c r="A44" s="39" t="s">
        <v>96</v>
      </c>
      <c r="B44" s="39" t="s">
        <v>97</v>
      </c>
      <c r="C44" s="40">
        <v>2340</v>
      </c>
      <c r="D44" s="40">
        <v>2340</v>
      </c>
      <c r="E44" s="40">
        <v>0</v>
      </c>
      <c r="F44" s="40">
        <v>0</v>
      </c>
      <c r="G44" s="40">
        <v>108976</v>
      </c>
      <c r="H44" s="40">
        <v>108976</v>
      </c>
      <c r="I44" s="40">
        <v>0</v>
      </c>
      <c r="J44" s="41">
        <f t="shared" si="6"/>
        <v>46.570940170940169</v>
      </c>
      <c r="K44" s="41">
        <f t="shared" si="2"/>
        <v>46.570940170940169</v>
      </c>
      <c r="L44" s="41">
        <v>0</v>
      </c>
      <c r="M44" s="40">
        <v>1741</v>
      </c>
      <c r="N44" s="40">
        <v>26</v>
      </c>
      <c r="O44" s="42">
        <f t="shared" si="4"/>
        <v>1.1111111111111112E-2</v>
      </c>
      <c r="P44" s="42">
        <f t="shared" si="5"/>
        <v>1.4933946008041356E-2</v>
      </c>
    </row>
    <row r="45" spans="1:16" ht="15.75" x14ac:dyDescent="0.25">
      <c r="A45" s="39" t="s">
        <v>98</v>
      </c>
      <c r="B45" s="39" t="s">
        <v>99</v>
      </c>
      <c r="C45" s="40">
        <v>882</v>
      </c>
      <c r="D45" s="40">
        <v>882</v>
      </c>
      <c r="E45" s="40">
        <v>0</v>
      </c>
      <c r="F45" s="40">
        <v>0</v>
      </c>
      <c r="G45" s="40">
        <v>16764</v>
      </c>
      <c r="H45" s="40">
        <v>16764</v>
      </c>
      <c r="I45" s="40">
        <v>0</v>
      </c>
      <c r="J45" s="41">
        <f t="shared" si="6"/>
        <v>19.006802721088434</v>
      </c>
      <c r="K45" s="41">
        <f t="shared" si="2"/>
        <v>19.006802721088434</v>
      </c>
      <c r="L45" s="41">
        <v>0</v>
      </c>
      <c r="M45" s="40">
        <v>843</v>
      </c>
      <c r="N45" s="40">
        <v>34</v>
      </c>
      <c r="O45" s="42">
        <f t="shared" si="4"/>
        <v>3.8548752834467119E-2</v>
      </c>
      <c r="P45" s="42">
        <f t="shared" si="5"/>
        <v>4.0332147093712932E-2</v>
      </c>
    </row>
    <row r="46" spans="1:16" ht="15.75" x14ac:dyDescent="0.25">
      <c r="A46" s="39" t="s">
        <v>100</v>
      </c>
      <c r="B46" s="39" t="s">
        <v>101</v>
      </c>
      <c r="C46" s="40">
        <v>1739</v>
      </c>
      <c r="D46" s="40">
        <v>1023</v>
      </c>
      <c r="E46" s="40">
        <v>716</v>
      </c>
      <c r="F46" s="40">
        <v>1124</v>
      </c>
      <c r="G46" s="40">
        <v>15029</v>
      </c>
      <c r="H46" s="40">
        <v>9941</v>
      </c>
      <c r="I46" s="40">
        <v>5088</v>
      </c>
      <c r="J46" s="41">
        <f t="shared" si="6"/>
        <v>8.6423231742380686</v>
      </c>
      <c r="K46" s="41">
        <f t="shared" si="2"/>
        <v>9.717497556207233</v>
      </c>
      <c r="L46" s="41">
        <f t="shared" si="3"/>
        <v>7.1061452513966481</v>
      </c>
      <c r="M46" s="40">
        <v>1672</v>
      </c>
      <c r="N46" s="40">
        <v>329</v>
      </c>
      <c r="O46" s="42">
        <f t="shared" si="4"/>
        <v>0.1891891891891892</v>
      </c>
      <c r="P46" s="42">
        <f t="shared" si="5"/>
        <v>0.19677033492822968</v>
      </c>
    </row>
    <row r="47" spans="1:16" ht="15.75" x14ac:dyDescent="0.25">
      <c r="A47" s="39" t="s">
        <v>102</v>
      </c>
      <c r="B47" s="39" t="s">
        <v>103</v>
      </c>
      <c r="C47" s="40">
        <v>3312</v>
      </c>
      <c r="D47" s="40">
        <v>3230</v>
      </c>
      <c r="E47" s="40">
        <v>82</v>
      </c>
      <c r="F47" s="40">
        <v>0</v>
      </c>
      <c r="G47" s="40">
        <v>79524</v>
      </c>
      <c r="H47" s="40">
        <v>72077</v>
      </c>
      <c r="I47" s="40">
        <v>7447</v>
      </c>
      <c r="J47" s="41">
        <f t="shared" si="6"/>
        <v>24.010869565217391</v>
      </c>
      <c r="K47" s="41">
        <f t="shared" si="2"/>
        <v>22.314860681114553</v>
      </c>
      <c r="L47" s="41">
        <f t="shared" si="3"/>
        <v>90.817073170731703</v>
      </c>
      <c r="M47" s="40">
        <v>3055</v>
      </c>
      <c r="N47" s="40">
        <v>150</v>
      </c>
      <c r="O47" s="42">
        <f t="shared" si="4"/>
        <v>4.5289855072463768E-2</v>
      </c>
      <c r="P47" s="42">
        <f t="shared" si="5"/>
        <v>4.9099836333878884E-2</v>
      </c>
    </row>
    <row r="48" spans="1:16" ht="15.75" x14ac:dyDescent="0.25">
      <c r="A48" s="39" t="s">
        <v>104</v>
      </c>
      <c r="B48" s="39" t="s">
        <v>105</v>
      </c>
      <c r="C48" s="40">
        <v>537</v>
      </c>
      <c r="D48" s="40">
        <v>334</v>
      </c>
      <c r="E48" s="40">
        <v>203</v>
      </c>
      <c r="F48" s="40">
        <v>327</v>
      </c>
      <c r="G48" s="40">
        <v>3282</v>
      </c>
      <c r="H48" s="40">
        <v>1045</v>
      </c>
      <c r="I48" s="40">
        <v>2237</v>
      </c>
      <c r="J48" s="41">
        <f t="shared" si="6"/>
        <v>6.1117318435754191</v>
      </c>
      <c r="K48" s="41">
        <f t="shared" si="2"/>
        <v>3.1287425149700598</v>
      </c>
      <c r="L48" s="41">
        <f t="shared" si="3"/>
        <v>11.019704433497537</v>
      </c>
      <c r="M48" s="40">
        <v>508</v>
      </c>
      <c r="N48" s="40">
        <v>94</v>
      </c>
      <c r="O48" s="42">
        <f t="shared" si="4"/>
        <v>0.1750465549348231</v>
      </c>
      <c r="P48" s="42">
        <f t="shared" si="5"/>
        <v>0.18503937007874016</v>
      </c>
    </row>
    <row r="49" spans="1:16" ht="15.75" x14ac:dyDescent="0.25">
      <c r="A49" s="39" t="s">
        <v>106</v>
      </c>
      <c r="B49" s="39" t="s">
        <v>107</v>
      </c>
      <c r="C49" s="40">
        <v>1573</v>
      </c>
      <c r="D49" s="40">
        <v>1463</v>
      </c>
      <c r="E49" s="40">
        <v>110</v>
      </c>
      <c r="F49" s="40">
        <v>0</v>
      </c>
      <c r="G49" s="40">
        <v>35671</v>
      </c>
      <c r="H49" s="40">
        <v>32361</v>
      </c>
      <c r="I49" s="40">
        <v>3310</v>
      </c>
      <c r="J49" s="41">
        <f t="shared" si="6"/>
        <v>22.677050222504768</v>
      </c>
      <c r="K49" s="41">
        <f t="shared" si="2"/>
        <v>22.119617224880383</v>
      </c>
      <c r="L49" s="41">
        <f t="shared" si="3"/>
        <v>30.09090909090909</v>
      </c>
      <c r="M49" s="40">
        <v>1493</v>
      </c>
      <c r="N49" s="40">
        <v>87</v>
      </c>
      <c r="O49" s="42">
        <f t="shared" si="4"/>
        <v>5.5308328035600762E-2</v>
      </c>
      <c r="P49" s="42">
        <f t="shared" si="5"/>
        <v>5.8271935699933018E-2</v>
      </c>
    </row>
    <row r="50" spans="1:16" ht="16.5" thickBot="1" x14ac:dyDescent="0.3">
      <c r="A50" s="43" t="s">
        <v>108</v>
      </c>
      <c r="B50" s="43" t="s">
        <v>109</v>
      </c>
      <c r="C50" s="44">
        <v>1534</v>
      </c>
      <c r="D50" s="44">
        <v>1520</v>
      </c>
      <c r="E50" s="44">
        <v>14</v>
      </c>
      <c r="F50" s="44">
        <v>0</v>
      </c>
      <c r="G50" s="44">
        <v>32952</v>
      </c>
      <c r="H50" s="44">
        <v>31263</v>
      </c>
      <c r="I50" s="44">
        <v>1689</v>
      </c>
      <c r="J50" s="45">
        <f t="shared" si="6"/>
        <v>21.481095176010431</v>
      </c>
      <c r="K50" s="41">
        <f t="shared" si="2"/>
        <v>20.567763157894738</v>
      </c>
      <c r="L50" s="41">
        <f t="shared" si="3"/>
        <v>120.64285714285714</v>
      </c>
      <c r="M50" s="44">
        <v>1454</v>
      </c>
      <c r="N50" s="44">
        <v>64</v>
      </c>
      <c r="O50" s="46">
        <f t="shared" si="4"/>
        <v>4.1720990873533245E-2</v>
      </c>
      <c r="P50" s="46">
        <f t="shared" si="5"/>
        <v>4.4016506189821183E-2</v>
      </c>
    </row>
    <row r="51" spans="1:16" ht="16.5" thickBot="1" x14ac:dyDescent="0.3">
      <c r="A51" s="28" t="s">
        <v>110</v>
      </c>
      <c r="B51" s="29"/>
      <c r="C51" s="30">
        <f>SUM(C52:C56)</f>
        <v>924</v>
      </c>
      <c r="D51" s="30">
        <f t="shared" ref="D51:N51" si="13">SUM(D52:D56)</f>
        <v>196</v>
      </c>
      <c r="E51" s="30">
        <f t="shared" si="13"/>
        <v>728</v>
      </c>
      <c r="F51" s="30">
        <f t="shared" si="13"/>
        <v>256</v>
      </c>
      <c r="G51" s="30">
        <f t="shared" si="13"/>
        <v>10146</v>
      </c>
      <c r="H51" s="30">
        <f t="shared" si="13"/>
        <v>1885</v>
      </c>
      <c r="I51" s="30">
        <f t="shared" si="13"/>
        <v>8261</v>
      </c>
      <c r="J51" s="31">
        <f>G51/C51</f>
        <v>10.980519480519481</v>
      </c>
      <c r="K51" s="32">
        <f t="shared" si="2"/>
        <v>9.6173469387755102</v>
      </c>
      <c r="L51" s="31">
        <f t="shared" si="3"/>
        <v>11.347527472527473</v>
      </c>
      <c r="M51" s="30">
        <f t="shared" si="13"/>
        <v>846</v>
      </c>
      <c r="N51" s="30">
        <f t="shared" si="13"/>
        <v>105</v>
      </c>
      <c r="O51" s="33">
        <f t="shared" si="4"/>
        <v>0.11363636363636363</v>
      </c>
      <c r="P51" s="34">
        <f t="shared" si="5"/>
        <v>0.12411347517730496</v>
      </c>
    </row>
    <row r="52" spans="1:16" ht="15.75" x14ac:dyDescent="0.25">
      <c r="A52" s="49" t="s">
        <v>111</v>
      </c>
      <c r="B52" s="35" t="s">
        <v>112</v>
      </c>
      <c r="C52" s="36">
        <v>407</v>
      </c>
      <c r="D52" s="36">
        <v>0</v>
      </c>
      <c r="E52" s="36">
        <v>407</v>
      </c>
      <c r="F52" s="36">
        <v>133</v>
      </c>
      <c r="G52" s="36">
        <v>2618</v>
      </c>
      <c r="H52" s="36">
        <v>0</v>
      </c>
      <c r="I52" s="36">
        <v>2618</v>
      </c>
      <c r="J52" s="37">
        <f t="shared" si="6"/>
        <v>6.4324324324324325</v>
      </c>
      <c r="K52" s="41">
        <v>0</v>
      </c>
      <c r="L52" s="41">
        <f t="shared" si="3"/>
        <v>6.4324324324324325</v>
      </c>
      <c r="M52" s="36">
        <v>369</v>
      </c>
      <c r="N52" s="36">
        <v>95</v>
      </c>
      <c r="O52" s="38">
        <f t="shared" si="4"/>
        <v>0.2334152334152334</v>
      </c>
      <c r="P52" s="38">
        <f t="shared" si="5"/>
        <v>0.25745257452574527</v>
      </c>
    </row>
    <row r="53" spans="1:16" ht="15.75" x14ac:dyDescent="0.25">
      <c r="A53" s="39" t="s">
        <v>113</v>
      </c>
      <c r="B53" s="39" t="s">
        <v>114</v>
      </c>
      <c r="C53" s="40">
        <v>21</v>
      </c>
      <c r="D53" s="40">
        <v>0</v>
      </c>
      <c r="E53" s="40">
        <v>21</v>
      </c>
      <c r="F53" s="40">
        <v>0</v>
      </c>
      <c r="G53" s="40">
        <v>1022</v>
      </c>
      <c r="H53" s="40">
        <v>0</v>
      </c>
      <c r="I53" s="40">
        <v>1022</v>
      </c>
      <c r="J53" s="41">
        <f t="shared" si="6"/>
        <v>48.666666666666664</v>
      </c>
      <c r="K53" s="41">
        <v>0</v>
      </c>
      <c r="L53" s="41">
        <f t="shared" si="3"/>
        <v>48.666666666666664</v>
      </c>
      <c r="M53" s="40">
        <v>17</v>
      </c>
      <c r="N53" s="40">
        <v>0</v>
      </c>
      <c r="O53" s="42">
        <f t="shared" si="4"/>
        <v>0</v>
      </c>
      <c r="P53" s="42">
        <f t="shared" si="5"/>
        <v>0</v>
      </c>
    </row>
    <row r="54" spans="1:16" ht="15.75" x14ac:dyDescent="0.25">
      <c r="A54" s="39" t="s">
        <v>115</v>
      </c>
      <c r="B54" s="39" t="s">
        <v>116</v>
      </c>
      <c r="C54" s="40">
        <v>71</v>
      </c>
      <c r="D54" s="40">
        <v>0</v>
      </c>
      <c r="E54" s="40">
        <v>71</v>
      </c>
      <c r="F54" s="40">
        <v>0</v>
      </c>
      <c r="G54" s="40">
        <v>429</v>
      </c>
      <c r="H54" s="40">
        <v>0</v>
      </c>
      <c r="I54" s="40">
        <v>429</v>
      </c>
      <c r="J54" s="41">
        <f t="shared" si="6"/>
        <v>6.042253521126761</v>
      </c>
      <c r="K54" s="41">
        <v>0</v>
      </c>
      <c r="L54" s="41">
        <f t="shared" si="3"/>
        <v>6.042253521126761</v>
      </c>
      <c r="M54" s="40">
        <v>60</v>
      </c>
      <c r="N54" s="40">
        <v>2</v>
      </c>
      <c r="O54" s="42">
        <f t="shared" si="4"/>
        <v>2.8169014084507043E-2</v>
      </c>
      <c r="P54" s="42">
        <f t="shared" si="5"/>
        <v>3.3333333333333333E-2</v>
      </c>
    </row>
    <row r="55" spans="1:16" ht="15.75" x14ac:dyDescent="0.25">
      <c r="A55" s="39" t="s">
        <v>117</v>
      </c>
      <c r="B55" s="39" t="s">
        <v>118</v>
      </c>
      <c r="C55" s="40">
        <v>196</v>
      </c>
      <c r="D55" s="40">
        <v>196</v>
      </c>
      <c r="E55" s="40">
        <v>0</v>
      </c>
      <c r="F55" s="40">
        <v>0</v>
      </c>
      <c r="G55" s="40">
        <v>1885</v>
      </c>
      <c r="H55" s="40">
        <v>1885</v>
      </c>
      <c r="I55" s="40">
        <v>0</v>
      </c>
      <c r="J55" s="41">
        <f t="shared" si="6"/>
        <v>9.6173469387755102</v>
      </c>
      <c r="K55" s="41">
        <f t="shared" si="2"/>
        <v>9.6173469387755102</v>
      </c>
      <c r="L55" s="41">
        <v>0</v>
      </c>
      <c r="M55" s="40">
        <v>186</v>
      </c>
      <c r="N55" s="40">
        <v>6</v>
      </c>
      <c r="O55" s="42">
        <f t="shared" si="4"/>
        <v>3.0612244897959183E-2</v>
      </c>
      <c r="P55" s="42">
        <f t="shared" si="5"/>
        <v>3.2258064516129031E-2</v>
      </c>
    </row>
    <row r="56" spans="1:16" ht="15.75" x14ac:dyDescent="0.25">
      <c r="A56" s="39" t="s">
        <v>119</v>
      </c>
      <c r="B56" s="39" t="s">
        <v>120</v>
      </c>
      <c r="C56" s="40">
        <v>229</v>
      </c>
      <c r="D56" s="40">
        <v>0</v>
      </c>
      <c r="E56" s="40">
        <v>229</v>
      </c>
      <c r="F56" s="40">
        <v>123</v>
      </c>
      <c r="G56" s="40">
        <v>4192</v>
      </c>
      <c r="H56" s="40">
        <v>0</v>
      </c>
      <c r="I56" s="40">
        <v>4192</v>
      </c>
      <c r="J56" s="41">
        <f t="shared" si="6"/>
        <v>18.305676855895197</v>
      </c>
      <c r="K56" s="41">
        <v>0</v>
      </c>
      <c r="L56" s="41">
        <f t="shared" si="3"/>
        <v>18.305676855895197</v>
      </c>
      <c r="M56" s="40">
        <v>214</v>
      </c>
      <c r="N56" s="40">
        <v>2</v>
      </c>
      <c r="O56" s="42">
        <f t="shared" si="4"/>
        <v>8.7336244541484712E-3</v>
      </c>
      <c r="P56" s="42">
        <f t="shared" si="5"/>
        <v>9.3457943925233638E-3</v>
      </c>
    </row>
    <row r="59" spans="1:16" x14ac:dyDescent="0.25">
      <c r="A59" s="2" t="s">
        <v>121</v>
      </c>
    </row>
    <row r="60" spans="1:16" x14ac:dyDescent="0.25">
      <c r="A60" s="2" t="s">
        <v>122</v>
      </c>
    </row>
    <row r="61" spans="1:16" x14ac:dyDescent="0.25">
      <c r="A61" s="1" t="s">
        <v>123</v>
      </c>
    </row>
    <row r="62" spans="1:16" x14ac:dyDescent="0.25">
      <c r="A62" s="1" t="s">
        <v>124</v>
      </c>
    </row>
    <row r="63" spans="1:16" x14ac:dyDescent="0.25">
      <c r="A63" s="1"/>
    </row>
    <row r="64" spans="1:16" x14ac:dyDescent="0.25">
      <c r="A64" s="26" t="s">
        <v>125</v>
      </c>
    </row>
    <row r="65" spans="1:1" x14ac:dyDescent="0.25">
      <c r="A65" s="26" t="s">
        <v>126</v>
      </c>
    </row>
    <row r="66" spans="1:1" x14ac:dyDescent="0.25">
      <c r="A66" s="26" t="s">
        <v>127</v>
      </c>
    </row>
  </sheetData>
  <mergeCells count="1">
    <mergeCell ref="A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E4871-A8E4-45B7-8BB9-64053A1D7D6E}">
  <sheetPr>
    <tabColor theme="0" tint="-0.249977111117893"/>
  </sheetPr>
  <dimension ref="A1:P55"/>
  <sheetViews>
    <sheetView workbookViewId="0">
      <pane ySplit="1" topLeftCell="A2" activePane="bottomLeft" state="frozen"/>
      <selection activeCell="P7" sqref="P7"/>
      <selection pane="bottomLeft"/>
    </sheetView>
  </sheetViews>
  <sheetFormatPr defaultColWidth="10.42578125" defaultRowHeight="13.5" x14ac:dyDescent="0.25"/>
  <cols>
    <col min="1" max="1" width="61.28515625" style="6" customWidth="1"/>
    <col min="2" max="2" width="54.85546875" style="6" customWidth="1"/>
    <col min="3" max="3" width="10.42578125" style="8"/>
    <col min="4" max="16384" width="10.42578125" style="6"/>
  </cols>
  <sheetData>
    <row r="1" spans="1:16" ht="54" x14ac:dyDescent="0.25">
      <c r="A1" s="3" t="s">
        <v>128</v>
      </c>
      <c r="B1" s="4" t="s">
        <v>0</v>
      </c>
      <c r="C1" s="5" t="s">
        <v>129</v>
      </c>
    </row>
    <row r="2" spans="1:16" x14ac:dyDescent="0.25">
      <c r="A2" s="7" t="s">
        <v>130</v>
      </c>
      <c r="B2" s="7" t="s">
        <v>131</v>
      </c>
    </row>
    <row r="3" spans="1:16" x14ac:dyDescent="0.25">
      <c r="A3" s="9" t="s">
        <v>132</v>
      </c>
      <c r="B3" s="10"/>
    </row>
    <row r="4" spans="1:16" x14ac:dyDescent="0.25">
      <c r="A4" s="11" t="s">
        <v>133</v>
      </c>
      <c r="B4" s="10" t="s">
        <v>134</v>
      </c>
    </row>
    <row r="5" spans="1:16" ht="27" x14ac:dyDescent="0.25">
      <c r="A5" s="11" t="s">
        <v>135</v>
      </c>
      <c r="B5" s="10" t="s">
        <v>136</v>
      </c>
    </row>
    <row r="6" spans="1:16" ht="27" x14ac:dyDescent="0.25">
      <c r="A6" s="9" t="s">
        <v>137</v>
      </c>
      <c r="B6" s="10" t="s">
        <v>138</v>
      </c>
    </row>
    <row r="7" spans="1:16" x14ac:dyDescent="0.25">
      <c r="A7" s="9" t="s">
        <v>139</v>
      </c>
      <c r="B7" s="10" t="s">
        <v>140</v>
      </c>
      <c r="K7" s="6" t="e">
        <f>H7/D7</f>
        <v>#DIV/0!</v>
      </c>
      <c r="L7" s="6" t="e">
        <f>I7/E7</f>
        <v>#DIV/0!</v>
      </c>
      <c r="O7" s="6" t="e">
        <f>N7/C7*100</f>
        <v>#DIV/0!</v>
      </c>
      <c r="P7" s="6" t="e">
        <f>N7/M7*100</f>
        <v>#DIV/0!</v>
      </c>
    </row>
    <row r="8" spans="1:16" x14ac:dyDescent="0.25">
      <c r="A8" s="9" t="s">
        <v>141</v>
      </c>
      <c r="B8" s="10" t="s">
        <v>142</v>
      </c>
      <c r="K8" s="6" t="e">
        <f t="shared" ref="K8:K55" si="0">H8/D8</f>
        <v>#DIV/0!</v>
      </c>
      <c r="L8" s="6" t="e">
        <f t="shared" ref="L8:L55" si="1">I8/E8</f>
        <v>#DIV/0!</v>
      </c>
      <c r="O8" s="6" t="e">
        <f t="shared" ref="O8:O55" si="2">N8/C8*100</f>
        <v>#DIV/0!</v>
      </c>
    </row>
    <row r="9" spans="1:16" x14ac:dyDescent="0.25">
      <c r="A9" s="12" t="s">
        <v>143</v>
      </c>
      <c r="B9" s="10"/>
      <c r="K9" s="6" t="e">
        <f t="shared" si="0"/>
        <v>#DIV/0!</v>
      </c>
      <c r="L9" s="6" t="e">
        <f t="shared" si="1"/>
        <v>#DIV/0!</v>
      </c>
      <c r="O9" s="6" t="e">
        <f t="shared" si="2"/>
        <v>#DIV/0!</v>
      </c>
    </row>
    <row r="10" spans="1:16" x14ac:dyDescent="0.25">
      <c r="A10" s="9" t="s">
        <v>144</v>
      </c>
      <c r="B10" s="10"/>
      <c r="K10" s="6" t="e">
        <f t="shared" si="0"/>
        <v>#DIV/0!</v>
      </c>
      <c r="L10" s="6" t="e">
        <f t="shared" si="1"/>
        <v>#DIV/0!</v>
      </c>
      <c r="O10" s="6" t="e">
        <f t="shared" si="2"/>
        <v>#DIV/0!</v>
      </c>
    </row>
    <row r="11" spans="1:16" x14ac:dyDescent="0.25">
      <c r="A11" s="9" t="s">
        <v>145</v>
      </c>
      <c r="K11" s="6" t="e">
        <f t="shared" si="0"/>
        <v>#DIV/0!</v>
      </c>
      <c r="L11" s="6" t="e">
        <f t="shared" si="1"/>
        <v>#DIV/0!</v>
      </c>
      <c r="O11" s="6" t="e">
        <f t="shared" si="2"/>
        <v>#DIV/0!</v>
      </c>
    </row>
    <row r="12" spans="1:16" x14ac:dyDescent="0.25">
      <c r="A12" s="13" t="s">
        <v>146</v>
      </c>
      <c r="B12" s="14"/>
      <c r="K12" s="6" t="e">
        <f t="shared" si="0"/>
        <v>#DIV/0!</v>
      </c>
      <c r="L12" s="6" t="e">
        <f t="shared" si="1"/>
        <v>#DIV/0!</v>
      </c>
      <c r="O12" s="6" t="e">
        <f t="shared" si="2"/>
        <v>#DIV/0!</v>
      </c>
    </row>
    <row r="13" spans="1:16" x14ac:dyDescent="0.25">
      <c r="A13" s="15" t="s">
        <v>147</v>
      </c>
      <c r="B13" s="16" t="s">
        <v>148</v>
      </c>
      <c r="K13" s="6" t="e">
        <f t="shared" si="0"/>
        <v>#DIV/0!</v>
      </c>
      <c r="L13" s="6" t="e">
        <f t="shared" si="1"/>
        <v>#DIV/0!</v>
      </c>
      <c r="O13" s="6" t="e">
        <f t="shared" si="2"/>
        <v>#DIV/0!</v>
      </c>
    </row>
    <row r="14" spans="1:16" x14ac:dyDescent="0.25">
      <c r="A14" s="15" t="s">
        <v>149</v>
      </c>
      <c r="B14" s="16" t="s">
        <v>150</v>
      </c>
      <c r="K14" s="6" t="e">
        <f t="shared" si="0"/>
        <v>#DIV/0!</v>
      </c>
      <c r="L14" s="6" t="e">
        <f t="shared" si="1"/>
        <v>#DIV/0!</v>
      </c>
      <c r="O14" s="6" t="e">
        <f t="shared" si="2"/>
        <v>#DIV/0!</v>
      </c>
    </row>
    <row r="15" spans="1:16" x14ac:dyDescent="0.25">
      <c r="A15" s="15" t="s">
        <v>151</v>
      </c>
      <c r="B15" s="16" t="s">
        <v>152</v>
      </c>
      <c r="K15" s="6" t="e">
        <f t="shared" si="0"/>
        <v>#DIV/0!</v>
      </c>
      <c r="L15" s="6" t="e">
        <f t="shared" si="1"/>
        <v>#DIV/0!</v>
      </c>
      <c r="O15" s="6" t="e">
        <f t="shared" si="2"/>
        <v>#DIV/0!</v>
      </c>
    </row>
    <row r="16" spans="1:16" ht="40.5" x14ac:dyDescent="0.25">
      <c r="A16" s="15" t="s">
        <v>153</v>
      </c>
      <c r="B16" s="16" t="s">
        <v>154</v>
      </c>
      <c r="K16" s="6" t="e">
        <f t="shared" si="0"/>
        <v>#DIV/0!</v>
      </c>
      <c r="L16" s="6" t="e">
        <f t="shared" si="1"/>
        <v>#DIV/0!</v>
      </c>
      <c r="O16" s="6" t="e">
        <f t="shared" si="2"/>
        <v>#DIV/0!</v>
      </c>
    </row>
    <row r="17" spans="1:15" s="20" customFormat="1" ht="27" x14ac:dyDescent="0.25">
      <c r="A17" s="17" t="s">
        <v>155</v>
      </c>
      <c r="B17" s="18" t="s">
        <v>156</v>
      </c>
      <c r="C17" s="19"/>
      <c r="K17" s="6" t="e">
        <f t="shared" si="0"/>
        <v>#DIV/0!</v>
      </c>
      <c r="L17" s="6" t="e">
        <f t="shared" si="1"/>
        <v>#DIV/0!</v>
      </c>
      <c r="O17" s="6" t="e">
        <f t="shared" si="2"/>
        <v>#DIV/0!</v>
      </c>
    </row>
    <row r="18" spans="1:15" s="20" customFormat="1" x14ac:dyDescent="0.25">
      <c r="A18" s="17" t="s">
        <v>149</v>
      </c>
      <c r="B18" s="18" t="s">
        <v>157</v>
      </c>
      <c r="C18" s="19"/>
      <c r="K18" s="6" t="e">
        <f t="shared" si="0"/>
        <v>#DIV/0!</v>
      </c>
      <c r="L18" s="6" t="e">
        <f t="shared" si="1"/>
        <v>#DIV/0!</v>
      </c>
      <c r="O18" s="6" t="e">
        <f t="shared" si="2"/>
        <v>#DIV/0!</v>
      </c>
    </row>
    <row r="19" spans="1:15" s="20" customFormat="1" x14ac:dyDescent="0.25">
      <c r="A19" s="17" t="s">
        <v>151</v>
      </c>
      <c r="B19" s="18" t="s">
        <v>158</v>
      </c>
      <c r="C19" s="19"/>
      <c r="K19" s="6" t="e">
        <f t="shared" si="0"/>
        <v>#DIV/0!</v>
      </c>
      <c r="L19" s="6" t="e">
        <f t="shared" si="1"/>
        <v>#DIV/0!</v>
      </c>
      <c r="O19" s="6" t="e">
        <f t="shared" si="2"/>
        <v>#DIV/0!</v>
      </c>
    </row>
    <row r="20" spans="1:15" s="20" customFormat="1" ht="27" x14ac:dyDescent="0.25">
      <c r="A20" s="17" t="s">
        <v>159</v>
      </c>
      <c r="B20" s="18" t="s">
        <v>160</v>
      </c>
      <c r="C20" s="19"/>
      <c r="K20" s="6" t="e">
        <f t="shared" si="0"/>
        <v>#DIV/0!</v>
      </c>
      <c r="L20" s="6" t="e">
        <f t="shared" si="1"/>
        <v>#DIV/0!</v>
      </c>
      <c r="O20" s="6" t="e">
        <f t="shared" si="2"/>
        <v>#DIV/0!</v>
      </c>
    </row>
    <row r="21" spans="1:15" s="20" customFormat="1" x14ac:dyDescent="0.25">
      <c r="A21" s="17" t="s">
        <v>149</v>
      </c>
      <c r="B21" s="18" t="s">
        <v>161</v>
      </c>
      <c r="C21" s="19"/>
      <c r="K21" s="6" t="e">
        <f t="shared" si="0"/>
        <v>#DIV/0!</v>
      </c>
      <c r="L21" s="6" t="e">
        <f t="shared" si="1"/>
        <v>#DIV/0!</v>
      </c>
      <c r="O21" s="6" t="e">
        <f t="shared" si="2"/>
        <v>#DIV/0!</v>
      </c>
    </row>
    <row r="22" spans="1:15" s="20" customFormat="1" x14ac:dyDescent="0.25">
      <c r="A22" s="17" t="s">
        <v>151</v>
      </c>
      <c r="B22" s="18" t="s">
        <v>152</v>
      </c>
      <c r="C22" s="19"/>
      <c r="K22" s="6" t="e">
        <f t="shared" si="0"/>
        <v>#DIV/0!</v>
      </c>
      <c r="L22" s="6" t="e">
        <f t="shared" si="1"/>
        <v>#DIV/0!</v>
      </c>
      <c r="O22" s="6" t="e">
        <f t="shared" si="2"/>
        <v>#DIV/0!</v>
      </c>
    </row>
    <row r="23" spans="1:15" s="20" customFormat="1" ht="27" x14ac:dyDescent="0.25">
      <c r="A23" s="17" t="s">
        <v>162</v>
      </c>
      <c r="B23" s="18" t="s">
        <v>163</v>
      </c>
      <c r="C23" s="19"/>
      <c r="K23" s="6" t="e">
        <f t="shared" si="0"/>
        <v>#DIV/0!</v>
      </c>
      <c r="L23" s="6" t="e">
        <f t="shared" si="1"/>
        <v>#DIV/0!</v>
      </c>
      <c r="O23" s="6" t="e">
        <f t="shared" si="2"/>
        <v>#DIV/0!</v>
      </c>
    </row>
    <row r="24" spans="1:15" s="20" customFormat="1" ht="42" customHeight="1" x14ac:dyDescent="0.25">
      <c r="A24" s="17" t="s">
        <v>164</v>
      </c>
      <c r="B24" s="18" t="s">
        <v>165</v>
      </c>
      <c r="C24" s="19"/>
      <c r="K24" s="6" t="e">
        <f t="shared" si="0"/>
        <v>#DIV/0!</v>
      </c>
      <c r="L24" s="6" t="e">
        <f t="shared" si="1"/>
        <v>#DIV/0!</v>
      </c>
      <c r="O24" s="6" t="e">
        <f t="shared" si="2"/>
        <v>#DIV/0!</v>
      </c>
    </row>
    <row r="25" spans="1:15" s="20" customFormat="1" ht="30.6" customHeight="1" x14ac:dyDescent="0.25">
      <c r="A25" s="17" t="s">
        <v>166</v>
      </c>
      <c r="B25" s="18" t="s">
        <v>167</v>
      </c>
      <c r="C25" s="19"/>
      <c r="K25" s="6" t="e">
        <f t="shared" si="0"/>
        <v>#DIV/0!</v>
      </c>
      <c r="L25" s="6" t="e">
        <f t="shared" si="1"/>
        <v>#DIV/0!</v>
      </c>
      <c r="O25" s="6" t="e">
        <f t="shared" si="2"/>
        <v>#DIV/0!</v>
      </c>
    </row>
    <row r="26" spans="1:15" s="20" customFormat="1" ht="39" customHeight="1" x14ac:dyDescent="0.25">
      <c r="A26" s="17" t="s">
        <v>168</v>
      </c>
      <c r="B26" s="18" t="s">
        <v>169</v>
      </c>
      <c r="C26" s="19"/>
      <c r="K26" s="6" t="e">
        <f t="shared" si="0"/>
        <v>#DIV/0!</v>
      </c>
      <c r="L26" s="6" t="e">
        <f t="shared" si="1"/>
        <v>#DIV/0!</v>
      </c>
      <c r="O26" s="6" t="e">
        <f t="shared" si="2"/>
        <v>#DIV/0!</v>
      </c>
    </row>
    <row r="27" spans="1:15" x14ac:dyDescent="0.25">
      <c r="A27" s="15" t="s">
        <v>170</v>
      </c>
      <c r="B27" s="16" t="s">
        <v>171</v>
      </c>
      <c r="K27" s="6" t="e">
        <f t="shared" si="0"/>
        <v>#DIV/0!</v>
      </c>
      <c r="L27" s="6" t="e">
        <f t="shared" si="1"/>
        <v>#DIV/0!</v>
      </c>
      <c r="O27" s="6" t="e">
        <f t="shared" si="2"/>
        <v>#DIV/0!</v>
      </c>
    </row>
    <row r="28" spans="1:15" ht="27" x14ac:dyDescent="0.25">
      <c r="A28" s="21" t="s">
        <v>172</v>
      </c>
      <c r="B28" s="22" t="s">
        <v>173</v>
      </c>
      <c r="K28" s="6" t="e">
        <f t="shared" si="0"/>
        <v>#DIV/0!</v>
      </c>
      <c r="L28" s="6" t="e">
        <f t="shared" si="1"/>
        <v>#DIV/0!</v>
      </c>
      <c r="O28" s="6" t="e">
        <f t="shared" si="2"/>
        <v>#DIV/0!</v>
      </c>
    </row>
    <row r="29" spans="1:15" x14ac:dyDescent="0.25">
      <c r="A29" s="23" t="s">
        <v>149</v>
      </c>
      <c r="B29" s="22" t="s">
        <v>174</v>
      </c>
      <c r="K29" s="6" t="e">
        <f t="shared" si="0"/>
        <v>#DIV/0!</v>
      </c>
      <c r="L29" s="6" t="e">
        <f t="shared" si="1"/>
        <v>#DIV/0!</v>
      </c>
      <c r="O29" s="6" t="e">
        <f t="shared" si="2"/>
        <v>#DIV/0!</v>
      </c>
    </row>
    <row r="30" spans="1:15" x14ac:dyDescent="0.25">
      <c r="A30" s="23" t="s">
        <v>151</v>
      </c>
      <c r="B30" s="22" t="s">
        <v>175</v>
      </c>
      <c r="K30" s="6" t="e">
        <f t="shared" si="0"/>
        <v>#DIV/0!</v>
      </c>
      <c r="L30" s="6" t="e">
        <f t="shared" si="1"/>
        <v>#DIV/0!</v>
      </c>
      <c r="O30" s="6" t="e">
        <f t="shared" si="2"/>
        <v>#DIV/0!</v>
      </c>
    </row>
    <row r="31" spans="1:15" ht="40.5" x14ac:dyDescent="0.25">
      <c r="A31" s="23" t="s">
        <v>162</v>
      </c>
      <c r="B31" s="22" t="s">
        <v>176</v>
      </c>
      <c r="K31" s="6" t="e">
        <f t="shared" si="0"/>
        <v>#DIV/0!</v>
      </c>
      <c r="L31" s="6" t="e">
        <f t="shared" si="1"/>
        <v>#DIV/0!</v>
      </c>
      <c r="O31" s="6" t="e">
        <f t="shared" si="2"/>
        <v>#DIV/0!</v>
      </c>
    </row>
    <row r="32" spans="1:15" ht="162" x14ac:dyDescent="0.25">
      <c r="A32" s="23" t="s">
        <v>170</v>
      </c>
      <c r="B32" s="24" t="s">
        <v>177</v>
      </c>
      <c r="K32" s="6" t="e">
        <f t="shared" si="0"/>
        <v>#DIV/0!</v>
      </c>
      <c r="L32" s="6" t="e">
        <f t="shared" si="1"/>
        <v>#DIV/0!</v>
      </c>
      <c r="O32" s="6" t="e">
        <f t="shared" si="2"/>
        <v>#DIV/0!</v>
      </c>
    </row>
    <row r="33" spans="1:15" x14ac:dyDescent="0.25">
      <c r="K33" s="6" t="e">
        <f t="shared" si="0"/>
        <v>#DIV/0!</v>
      </c>
      <c r="L33" s="6" t="e">
        <f t="shared" si="1"/>
        <v>#DIV/0!</v>
      </c>
      <c r="O33" s="6" t="e">
        <f t="shared" si="2"/>
        <v>#DIV/0!</v>
      </c>
    </row>
    <row r="34" spans="1:15" x14ac:dyDescent="0.25">
      <c r="A34" s="6" t="s">
        <v>178</v>
      </c>
      <c r="K34" s="6" t="e">
        <f t="shared" si="0"/>
        <v>#DIV/0!</v>
      </c>
      <c r="L34" s="6" t="e">
        <f t="shared" si="1"/>
        <v>#DIV/0!</v>
      </c>
      <c r="O34" s="6" t="e">
        <f t="shared" si="2"/>
        <v>#DIV/0!</v>
      </c>
    </row>
    <row r="35" spans="1:15" x14ac:dyDescent="0.25">
      <c r="A35" s="6" t="s">
        <v>179</v>
      </c>
      <c r="K35" s="6" t="e">
        <f t="shared" si="0"/>
        <v>#DIV/0!</v>
      </c>
      <c r="L35" s="6" t="e">
        <f t="shared" si="1"/>
        <v>#DIV/0!</v>
      </c>
      <c r="O35" s="6" t="e">
        <f t="shared" si="2"/>
        <v>#DIV/0!</v>
      </c>
    </row>
    <row r="36" spans="1:15" x14ac:dyDescent="0.25">
      <c r="A36" s="25"/>
      <c r="K36" s="6" t="e">
        <f t="shared" si="0"/>
        <v>#DIV/0!</v>
      </c>
      <c r="L36" s="6" t="e">
        <f t="shared" si="1"/>
        <v>#DIV/0!</v>
      </c>
      <c r="O36" s="6" t="e">
        <f t="shared" si="2"/>
        <v>#DIV/0!</v>
      </c>
    </row>
    <row r="37" spans="1:15" x14ac:dyDescent="0.25">
      <c r="A37" s="25"/>
      <c r="K37" s="6" t="e">
        <f t="shared" si="0"/>
        <v>#DIV/0!</v>
      </c>
      <c r="L37" s="6" t="e">
        <f t="shared" si="1"/>
        <v>#DIV/0!</v>
      </c>
      <c r="O37" s="6" t="e">
        <f t="shared" si="2"/>
        <v>#DIV/0!</v>
      </c>
    </row>
    <row r="38" spans="1:15" x14ac:dyDescent="0.25">
      <c r="A38" s="25"/>
      <c r="K38" s="6" t="e">
        <f t="shared" si="0"/>
        <v>#DIV/0!</v>
      </c>
      <c r="L38" s="6" t="e">
        <f t="shared" si="1"/>
        <v>#DIV/0!</v>
      </c>
      <c r="O38" s="6" t="e">
        <f t="shared" si="2"/>
        <v>#DIV/0!</v>
      </c>
    </row>
    <row r="39" spans="1:15" x14ac:dyDescent="0.25">
      <c r="A39" s="25"/>
      <c r="K39" s="6" t="e">
        <f t="shared" si="0"/>
        <v>#DIV/0!</v>
      </c>
      <c r="L39" s="6" t="e">
        <f t="shared" si="1"/>
        <v>#DIV/0!</v>
      </c>
      <c r="O39" s="6" t="e">
        <f t="shared" si="2"/>
        <v>#DIV/0!</v>
      </c>
    </row>
    <row r="40" spans="1:15" x14ac:dyDescent="0.25">
      <c r="A40" s="25"/>
      <c r="K40" s="6" t="e">
        <f t="shared" si="0"/>
        <v>#DIV/0!</v>
      </c>
      <c r="L40" s="6" t="e">
        <f t="shared" si="1"/>
        <v>#DIV/0!</v>
      </c>
      <c r="O40" s="6" t="e">
        <f t="shared" si="2"/>
        <v>#DIV/0!</v>
      </c>
    </row>
    <row r="41" spans="1:15" x14ac:dyDescent="0.25">
      <c r="A41" s="25"/>
      <c r="K41" s="6" t="e">
        <f t="shared" si="0"/>
        <v>#DIV/0!</v>
      </c>
      <c r="L41" s="6" t="e">
        <f t="shared" si="1"/>
        <v>#DIV/0!</v>
      </c>
      <c r="O41" s="6" t="e">
        <f t="shared" si="2"/>
        <v>#DIV/0!</v>
      </c>
    </row>
    <row r="42" spans="1:15" x14ac:dyDescent="0.25">
      <c r="A42" s="25"/>
      <c r="K42" s="6" t="e">
        <f t="shared" si="0"/>
        <v>#DIV/0!</v>
      </c>
      <c r="L42" s="6" t="e">
        <f t="shared" si="1"/>
        <v>#DIV/0!</v>
      </c>
      <c r="O42" s="6" t="e">
        <f t="shared" si="2"/>
        <v>#DIV/0!</v>
      </c>
    </row>
    <row r="43" spans="1:15" x14ac:dyDescent="0.25">
      <c r="A43" s="25"/>
      <c r="K43" s="6" t="e">
        <f t="shared" si="0"/>
        <v>#DIV/0!</v>
      </c>
      <c r="L43" s="6" t="e">
        <f t="shared" si="1"/>
        <v>#DIV/0!</v>
      </c>
      <c r="O43" s="6" t="e">
        <f t="shared" si="2"/>
        <v>#DIV/0!</v>
      </c>
    </row>
    <row r="44" spans="1:15" x14ac:dyDescent="0.25">
      <c r="A44" s="25"/>
      <c r="K44" s="6" t="e">
        <f t="shared" si="0"/>
        <v>#DIV/0!</v>
      </c>
      <c r="L44" s="6" t="e">
        <f t="shared" si="1"/>
        <v>#DIV/0!</v>
      </c>
      <c r="O44" s="6" t="e">
        <f t="shared" si="2"/>
        <v>#DIV/0!</v>
      </c>
    </row>
    <row r="45" spans="1:15" x14ac:dyDescent="0.25">
      <c r="A45" s="25"/>
      <c r="K45" s="6" t="e">
        <f t="shared" si="0"/>
        <v>#DIV/0!</v>
      </c>
      <c r="L45" s="6" t="e">
        <f t="shared" si="1"/>
        <v>#DIV/0!</v>
      </c>
      <c r="O45" s="6" t="e">
        <f t="shared" si="2"/>
        <v>#DIV/0!</v>
      </c>
    </row>
    <row r="46" spans="1:15" x14ac:dyDescent="0.25">
      <c r="K46" s="6" t="e">
        <f t="shared" si="0"/>
        <v>#DIV/0!</v>
      </c>
      <c r="L46" s="6" t="e">
        <f t="shared" si="1"/>
        <v>#DIV/0!</v>
      </c>
      <c r="O46" s="6" t="e">
        <f t="shared" si="2"/>
        <v>#DIV/0!</v>
      </c>
    </row>
    <row r="47" spans="1:15" x14ac:dyDescent="0.25">
      <c r="K47" s="6" t="e">
        <f t="shared" si="0"/>
        <v>#DIV/0!</v>
      </c>
      <c r="L47" s="6" t="e">
        <f t="shared" si="1"/>
        <v>#DIV/0!</v>
      </c>
      <c r="O47" s="6" t="e">
        <f t="shared" si="2"/>
        <v>#DIV/0!</v>
      </c>
    </row>
    <row r="48" spans="1:15" x14ac:dyDescent="0.25">
      <c r="K48" s="6" t="e">
        <f t="shared" si="0"/>
        <v>#DIV/0!</v>
      </c>
      <c r="L48" s="6" t="e">
        <f t="shared" si="1"/>
        <v>#DIV/0!</v>
      </c>
      <c r="O48" s="6" t="e">
        <f t="shared" si="2"/>
        <v>#DIV/0!</v>
      </c>
    </row>
    <row r="49" spans="11:15" x14ac:dyDescent="0.25">
      <c r="K49" s="6" t="e">
        <f t="shared" si="0"/>
        <v>#DIV/0!</v>
      </c>
      <c r="L49" s="6" t="e">
        <f t="shared" si="1"/>
        <v>#DIV/0!</v>
      </c>
      <c r="O49" s="6" t="e">
        <f t="shared" si="2"/>
        <v>#DIV/0!</v>
      </c>
    </row>
    <row r="50" spans="11:15" x14ac:dyDescent="0.25">
      <c r="K50" s="6" t="e">
        <f t="shared" si="0"/>
        <v>#DIV/0!</v>
      </c>
      <c r="L50" s="6" t="e">
        <f t="shared" si="1"/>
        <v>#DIV/0!</v>
      </c>
      <c r="O50" s="6" t="e">
        <f t="shared" si="2"/>
        <v>#DIV/0!</v>
      </c>
    </row>
    <row r="51" spans="11:15" x14ac:dyDescent="0.25">
      <c r="K51" s="6" t="e">
        <f t="shared" si="0"/>
        <v>#DIV/0!</v>
      </c>
      <c r="L51" s="6" t="e">
        <f t="shared" si="1"/>
        <v>#DIV/0!</v>
      </c>
      <c r="O51" s="6" t="e">
        <f t="shared" si="2"/>
        <v>#DIV/0!</v>
      </c>
    </row>
    <row r="52" spans="11:15" x14ac:dyDescent="0.25">
      <c r="K52" s="6" t="e">
        <f t="shared" si="0"/>
        <v>#DIV/0!</v>
      </c>
      <c r="L52" s="6" t="e">
        <f t="shared" si="1"/>
        <v>#DIV/0!</v>
      </c>
      <c r="O52" s="6" t="e">
        <f t="shared" si="2"/>
        <v>#DIV/0!</v>
      </c>
    </row>
    <row r="53" spans="11:15" x14ac:dyDescent="0.25">
      <c r="K53" s="6" t="e">
        <f t="shared" si="0"/>
        <v>#DIV/0!</v>
      </c>
      <c r="L53" s="6" t="e">
        <f t="shared" si="1"/>
        <v>#DIV/0!</v>
      </c>
      <c r="O53" s="6" t="e">
        <f t="shared" si="2"/>
        <v>#DIV/0!</v>
      </c>
    </row>
    <row r="54" spans="11:15" x14ac:dyDescent="0.25">
      <c r="K54" s="6" t="e">
        <f t="shared" si="0"/>
        <v>#DIV/0!</v>
      </c>
      <c r="L54" s="6" t="e">
        <f t="shared" si="1"/>
        <v>#DIV/0!</v>
      </c>
      <c r="O54" s="6" t="e">
        <f t="shared" si="2"/>
        <v>#DIV/0!</v>
      </c>
    </row>
    <row r="55" spans="11:15" x14ac:dyDescent="0.25">
      <c r="K55" s="6" t="e">
        <f t="shared" si="0"/>
        <v>#DIV/0!</v>
      </c>
      <c r="L55" s="6" t="e">
        <f t="shared" si="1"/>
        <v>#DIV/0!</v>
      </c>
      <c r="O55" s="6" t="e">
        <f t="shared" si="2"/>
        <v>#DIV/0!</v>
      </c>
    </row>
  </sheetData>
  <hyperlinks>
    <hyperlink ref="C1" location="Saturs!A1" display="Saturs!A1" xr:uid="{33E91563-E37B-424C-BD55-3923681208CD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E645B9D058ED34A9DFFD4C9BB917231" ma:contentTypeVersion="10" ma:contentTypeDescription="Izveidot jaunu dokumentu." ma:contentTypeScope="" ma:versionID="8d96e831cf13a09b3b23c9acecfd3b94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c12b1e1a09ce9b454de8c5c72e435c78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F05CA0-EEE3-47F0-B28C-8DCEADC60916}">
  <ds:schemaRefs>
    <ds:schemaRef ds:uri="http://www.w3.org/XML/1998/namespace"/>
    <ds:schemaRef ds:uri="http://schemas.microsoft.com/office/2006/metadata/properties"/>
    <ds:schemaRef ds:uri="c328b572-f03b-4acd-b63f-9964853c3240"/>
    <ds:schemaRef ds:uri="http://schemas.microsoft.com/office/2006/documentManagement/types"/>
    <ds:schemaRef ds:uri="http://purl.org/dc/dcmitype/"/>
    <ds:schemaRef ds:uri="http://schemas.microsoft.com/office/infopath/2007/PartnerControls"/>
    <ds:schemaRef ds:uri="efcaaeda-a981-404d-967b-8df8cec2066d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25421DD-9E45-47F0-AE05-56DB4C2BF1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A8B30F-F1DC-4554-B09F-D71EED2F8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3_STAC_ 1-2 dienu hospit_2025</vt:lpstr>
      <vt:lpstr>3_Metadati_STAC_1-2 hospit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Ratke</dc:creator>
  <cp:keywords/>
  <dc:description/>
  <cp:lastModifiedBy>Anete Skrinda</cp:lastModifiedBy>
  <cp:revision/>
  <dcterms:created xsi:type="dcterms:W3CDTF">2024-03-24T18:08:15Z</dcterms:created>
  <dcterms:modified xsi:type="dcterms:W3CDTF">2025-08-28T13:32:37Z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