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XSaskirot\SK atskaites\2023\Līdzekļu izlietojums\"/>
    </mc:Choice>
  </mc:AlternateContent>
  <xr:revisionPtr revIDLastSave="0" documentId="13_ncr:1_{0FF9995E-60AB-4EFC-8DB2-B554D2EBBF16}" xr6:coauthVersionLast="47" xr6:coauthVersionMax="47" xr10:uidLastSave="{00000000-0000-0000-0000-000000000000}"/>
  <bookViews>
    <workbookView xWindow="-120" yWindow="-120" windowWidth="29040" windowHeight="15720" tabRatio="848" xr2:uid="{00000000-000D-0000-FFFF-FFFF00000000}"/>
  </bookViews>
  <sheets>
    <sheet name="KOPĀ" sheetId="80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" i="80" l="1"/>
  <c r="I26" i="80"/>
  <c r="H26" i="80" l="1"/>
  <c r="J22" i="80"/>
  <c r="H16" i="80"/>
  <c r="G26" i="80"/>
  <c r="I22" i="80"/>
  <c r="G16" i="80"/>
  <c r="K13" i="80"/>
  <c r="F26" i="80"/>
  <c r="H22" i="80"/>
  <c r="F16" i="80"/>
  <c r="J13" i="80"/>
  <c r="G22" i="80"/>
  <c r="I13" i="80"/>
  <c r="F22" i="80"/>
  <c r="H13" i="80"/>
  <c r="I16" i="80"/>
  <c r="I30" i="80" s="1"/>
  <c r="K26" i="80"/>
  <c r="K16" i="80"/>
  <c r="G13" i="80"/>
  <c r="J26" i="80"/>
  <c r="J16" i="80"/>
  <c r="F13" i="80"/>
  <c r="H30" i="80" l="1"/>
  <c r="G30" i="80"/>
  <c r="J30" i="80"/>
  <c r="K30" i="80"/>
  <c r="F30" i="80"/>
  <c r="E33" i="80" l="1"/>
  <c r="E32" i="80" l="1"/>
  <c r="E27" i="80" l="1"/>
  <c r="E25" i="80"/>
  <c r="L25" i="80" s="1"/>
  <c r="E17" i="80"/>
  <c r="E21" i="80" l="1"/>
  <c r="L21" i="80" s="1"/>
  <c r="E15" i="80"/>
  <c r="L15" i="80" s="1"/>
  <c r="E14" i="80"/>
  <c r="L14" i="80" s="1"/>
  <c r="L13" i="80" s="1"/>
  <c r="E24" i="80"/>
  <c r="L24" i="80" s="1"/>
  <c r="E29" i="80"/>
  <c r="L29" i="80" s="1"/>
  <c r="E19" i="80"/>
  <c r="L19" i="80" s="1"/>
  <c r="L17" i="80"/>
  <c r="L27" i="80"/>
  <c r="E20" i="80"/>
  <c r="L20" i="80" s="1"/>
  <c r="E18" i="80"/>
  <c r="L18" i="80" s="1"/>
  <c r="E23" i="80"/>
  <c r="E28" i="80"/>
  <c r="L28" i="80" s="1"/>
  <c r="E13" i="80" l="1"/>
  <c r="E22" i="80"/>
  <c r="L22" i="80" s="1"/>
  <c r="L23" i="80"/>
  <c r="E26" i="80"/>
  <c r="L26" i="80" s="1"/>
  <c r="E16" i="80"/>
  <c r="L16" i="80" s="1"/>
  <c r="E30" i="80" l="1"/>
  <c r="L30" i="80" s="1"/>
  <c r="D55" i="80" l="1"/>
  <c r="D50" i="80"/>
  <c r="D49" i="80" s="1"/>
  <c r="D44" i="80"/>
  <c r="D39" i="80"/>
  <c r="C39" i="80"/>
  <c r="D26" i="80"/>
  <c r="C26" i="80"/>
  <c r="D22" i="80"/>
  <c r="C22" i="80"/>
  <c r="D16" i="80"/>
  <c r="C16" i="80"/>
  <c r="D13" i="80"/>
  <c r="C13" i="80"/>
  <c r="D38" i="80" l="1"/>
  <c r="C30" i="80"/>
  <c r="D30" i="80"/>
</calcChain>
</file>

<file path=xl/sharedStrings.xml><?xml version="1.0" encoding="utf-8"?>
<sst xmlns="http://schemas.openxmlformats.org/spreadsheetml/2006/main" count="110" uniqueCount="84">
  <si>
    <t>I  IZDEVUMI</t>
  </si>
  <si>
    <t>(euro)</t>
  </si>
  <si>
    <t xml:space="preserve">Izdevumu veids                      
                 </t>
  </si>
  <si>
    <t>No valsts budžeta līdzekļiem citiem mērķiem (rezidentu apmācībai, zinātniskai darbībai, ārstniecības reģistru darbības nodrošināšanai, interešu izglītības nodrošināšanai un citu valsts deleģēto funkciju nodrošināšanai)</t>
  </si>
  <si>
    <t>No publisko resursu ieguldījuma valsts apmaksāto veselības aprūpes pakalpojumu nodrošināšanai (vispārējās tautsaimnieciskas nozīmes pakalpojumi - VTNP)</t>
  </si>
  <si>
    <t>Citi līdzekļi, kas neattiecas uz VTNP nodrošināšanu (piemēram ziedojumi, pētniecība, pašvaldības piešķirtie līdzekļi u.c.)</t>
  </si>
  <si>
    <t xml:space="preserve">Maksas pakalpojumi </t>
  </si>
  <si>
    <t>Pavisam kopā iestādē</t>
  </si>
  <si>
    <t>stacionārā palīdzība</t>
  </si>
  <si>
    <t>ambulatorā  palīdzība (ambulatorās ārstniecības iestādes izdevumi kopā ar PVA ārstu finansējumu, ja ĀI ir darba devējs)</t>
  </si>
  <si>
    <t>Kopā</t>
  </si>
  <si>
    <t>Projektu īstenošanai no ES fondiem (ES struktūrfondi, EEZ un Norvēģijas finanšu instruments, utml.)</t>
  </si>
  <si>
    <t>Finanšu ieguldījums, palielinot pamatkapitālu</t>
  </si>
  <si>
    <t xml:space="preserve">Faktiskie izdevumi </t>
  </si>
  <si>
    <t xml:space="preserve">      resursu avots no 
Izziņas par ieņēmumiem</t>
  </si>
  <si>
    <t>1.1.rinda; 1.3.rinda</t>
  </si>
  <si>
    <t>1.rinda</t>
  </si>
  <si>
    <t>6.rinda</t>
  </si>
  <si>
    <t>5.1.1.rinda</t>
  </si>
  <si>
    <t>5.1.2. rinda</t>
  </si>
  <si>
    <t>5.1.3.rinda</t>
  </si>
  <si>
    <t>2.rinda, 4 rinda, 5.2.rinda un 7.rinda</t>
  </si>
  <si>
    <t>3.rinda</t>
  </si>
  <si>
    <t>ATLĪDZĪBA</t>
  </si>
  <si>
    <t>Atalgojumi</t>
  </si>
  <si>
    <t>Darba devēja valsts sociālās apdrošināšanas obligātās iemaksas, sociāla rakstura pabalsti un kompensācijas</t>
  </si>
  <si>
    <t>PRECES UN PAKALPOJUMI</t>
  </si>
  <si>
    <t>Mācību, darba un dienesta komandējumi, dienesta, darba braucieni</t>
  </si>
  <si>
    <t>Pakalpojumi</t>
  </si>
  <si>
    <t>Krājumi, materiāli, energoresursi, preces, biroja preces un inventārs, kurus neuzskaita kodā 5000</t>
  </si>
  <si>
    <t>Izdevumi periodikas iegādei (bibliotēkas krājumiem pieskaitāmie izdevumi)</t>
  </si>
  <si>
    <t>Nodokļu, nodevu un naudas sodu maksājumi</t>
  </si>
  <si>
    <t>PROCENTU IZDEVUMI</t>
  </si>
  <si>
    <t>Procentu maksājumi ārvalstu un starptautiskajām finanšu institūcijām</t>
  </si>
  <si>
    <t>Procentu maksājumi iekšzemes kredītiestādēm</t>
  </si>
  <si>
    <t>Pārējie procentu maksājumi</t>
  </si>
  <si>
    <t>0000</t>
  </si>
  <si>
    <t>0100</t>
  </si>
  <si>
    <t>Nolietojums nemateriāliem ieguldījumiem</t>
  </si>
  <si>
    <t>0200</t>
  </si>
  <si>
    <t>Pamatlīdzekļu nolietojums</t>
  </si>
  <si>
    <t>II  IZZIŅA PAR IEŅĒMUMIEM</t>
  </si>
  <si>
    <t>Ieņēmumu veids</t>
  </si>
  <si>
    <t>Faktiskie ieņēmumi</t>
  </si>
  <si>
    <t>1. Saņemtie valsts budžeta līdzekļi   par valsts apmaksātiem veselības aprūpes pakalpojumiem, ieskaitot pacientu līdzmaksājumu kompensāciju par personām, kuras atbrīvotas no pacienta līdzmaksājuma</t>
  </si>
  <si>
    <t>1.1. par stacionārajiem pakalpojumiem (STAC ) t.sk NVD pacientu līdzmaksājums</t>
  </si>
  <si>
    <t>X</t>
  </si>
  <si>
    <t>1.2. par ambulatorajiem pakalpojumiem (AMBUL) t.sk NVD pacientu līdzmaksājums</t>
  </si>
  <si>
    <t xml:space="preserve">2.1.pacienta līdzmaksājums par stacionārajiem pakalpojumiem </t>
  </si>
  <si>
    <t>2.2. pacienta līdzmaksājums  par ambulatorajiem pakalpojumiem</t>
  </si>
  <si>
    <t>3. Ieņēmumi no fiziskām un juridiskām personām par maksas medicīnas pakalpojumiem.</t>
  </si>
  <si>
    <t>4.Pārējie saimnieciskās darbības ieņēmumi, kas nav saistīti ar ārstniecības pakalpojumiem (piemēram telpu noma un tamlīdzīgi ieņēmumi)</t>
  </si>
  <si>
    <t>5. Saņemtais publisko resursu ieguldījums  - kopā</t>
  </si>
  <si>
    <t xml:space="preserve">5.1.Saņemtais publisko resursu ieguldījums (valsts atbalsts) valsts apmaksāto veselības aprūpes pakalpojumu nodrošināšanai </t>
  </si>
  <si>
    <t xml:space="preserve">5.1.1. valsts budžeta līdzekļi , tajā skaitā no līdzekļiem neparedzētiem gadījumiem </t>
  </si>
  <si>
    <t>5.1.2.  līdzekļi no ES fondiem u.c.</t>
  </si>
  <si>
    <t>5.1.3.  saņemtais finansējums pamatkapitāla palielināšanai</t>
  </si>
  <si>
    <t xml:space="preserve">5.2. citi līdzekļi , kas neattiecas uz VTNP nodrošināšanu </t>
  </si>
  <si>
    <t>6. Citi saņemtie līdzekļi no valsts budžeta:</t>
  </si>
  <si>
    <t>6.1. rezidentu apmācībai</t>
  </si>
  <si>
    <t>6.2.par valsts finansēto zinātnisko darbību</t>
  </si>
  <si>
    <t>6.3. reģistru uzturēšanai/ organizatoriski metodiskā darba nodrošināšanai</t>
  </si>
  <si>
    <t>6.4.no Valsts asinsdonoru centra saņemtie bezmaksas asins preparāti</t>
  </si>
  <si>
    <t>5=3+4</t>
  </si>
  <si>
    <t>12=5+6+7+8+9+10+11</t>
  </si>
  <si>
    <t>Pasākumu īstenošanai, infrastruktūras uzlabojumiem u.c. pasākumiem no valsts budžeta līdzekļiem (t.sk. no līdzekļiem neparedzētiem gadījumiem)</t>
  </si>
  <si>
    <t>Naudas plūsma (kases ieņēmumi)</t>
  </si>
  <si>
    <t>No valsts budžeta līdzekļiem par valsts finansētiem veselības aprūpes  pakalpojumiem (VAP)</t>
  </si>
  <si>
    <t>Faktiskie izdevumi</t>
  </si>
  <si>
    <t>KOPĀ (1000-8000)</t>
  </si>
  <si>
    <t>1.3. papildus piešķirtais finansējums no Līdzekļiem neparedzētiem gadījumiem par piemaksām un virsstundām saistībā ar Covid-19 infekcijas ierobežošanu, atvaļinājuma uzkrājuma rezerves par Covid-19 piemaksām (STAC)</t>
  </si>
  <si>
    <t>1.2. rinda, 1.4.rinda</t>
  </si>
  <si>
    <t>1.4. papildus piešķirtais finansējums no Līdzekļiem neparedzētiem gadījumiem par piemaksām  saistībā ar Covid-19 infekcijas ierobežošanu, atvaļinājuma uzkrājuma rezerves par Covid-19 piemaksām (AMBUL)</t>
  </si>
  <si>
    <t>6.5.citu valsts deleģēto funkciju nodrošināšanai (LM programmas- Ilgstoša sociālā aprūpe un sociālā rehabilitācija; Atkarīgu pieaugušo personu sociālā rehabilitācija)</t>
  </si>
  <si>
    <t>Pārskats par valsts budžeta līdzekļu izlietojumu ārstniecības iestādēs</t>
  </si>
  <si>
    <t>Pārskata periods: 2023.gads</t>
  </si>
  <si>
    <r>
      <t xml:space="preserve">Rindas kods
 </t>
    </r>
    <r>
      <rPr>
        <b/>
        <sz val="11"/>
        <rFont val="Times New Roman"/>
        <family val="1"/>
      </rPr>
      <t>(MK noteikumi nr. 1031)</t>
    </r>
    <r>
      <rPr>
        <sz val="11"/>
        <rFont val="Times New Roman"/>
        <family val="1"/>
      </rPr>
      <t xml:space="preserve">
https://likumi.lv/ta/id/124833</t>
    </r>
  </si>
  <si>
    <r>
      <t xml:space="preserve">PAMATLĪDZEKĻU NOLIETOJUMS </t>
    </r>
    <r>
      <rPr>
        <b/>
        <u/>
        <vertAlign val="superscript"/>
        <sz val="11"/>
        <rFont val="Times New Roman"/>
        <family val="1"/>
      </rPr>
      <t>3</t>
    </r>
  </si>
  <si>
    <r>
      <t>DAŽĀDI IZDEVUMI</t>
    </r>
    <r>
      <rPr>
        <b/>
        <sz val="11"/>
        <rFont val="Times New Roman"/>
        <family val="1"/>
      </rPr>
      <t xml:space="preserve">, </t>
    </r>
    <r>
      <rPr>
        <sz val="11"/>
        <rFont val="Times New Roman"/>
        <family val="1"/>
      </rPr>
      <t>kas veidojas pēc uzkrāšanas principa un nav klasificēti iepriekš (zaudējumi valūtas kursa svārstību dēļ un šaubīgo debitoru uzkrājumu dēļ finanšu aktīvu pārvērtēšanai, u.c.)</t>
    </r>
  </si>
  <si>
    <r>
      <t>2024.gadā aprēķinātās dividendes</t>
    </r>
    <r>
      <rPr>
        <b/>
        <u/>
        <sz val="13"/>
        <rFont val="Times New Roman"/>
        <family val="1"/>
      </rPr>
      <t xml:space="preserve"> par 2023.gadu</t>
    </r>
    <r>
      <rPr>
        <b/>
        <sz val="13"/>
        <rFont val="Times New Roman"/>
        <family val="1"/>
      </rPr>
      <t xml:space="preserve"> (NVD veiks kontroli pēc iestādes  Gada pārskata datiem)</t>
    </r>
  </si>
  <si>
    <r>
      <t xml:space="preserve">                                                                        </t>
    </r>
    <r>
      <rPr>
        <b/>
        <u/>
        <sz val="11"/>
        <rFont val="Times New Roman"/>
        <family val="1"/>
      </rPr>
      <t xml:space="preserve"> KOPĀ,</t>
    </r>
    <r>
      <rPr>
        <sz val="11"/>
        <rFont val="Times New Roman"/>
        <family val="1"/>
      </rPr>
      <t xml:space="preserve">  
 </t>
    </r>
    <r>
      <rPr>
        <i/>
        <sz val="11"/>
        <rFont val="Times New Roman"/>
        <family val="1"/>
      </rPr>
      <t>tai skaitā:</t>
    </r>
  </si>
  <si>
    <r>
      <t>2.Pacienta līdzmaksājums par neatbrīvotajām kategorijām</t>
    </r>
    <r>
      <rPr>
        <sz val="11"/>
        <rFont val="Times New Roman"/>
        <family val="1"/>
      </rPr>
      <t xml:space="preserve"> (ko iekasē ārstniecības iestāde)</t>
    </r>
  </si>
  <si>
    <t>Plānotās investīcijas nākamajiem periodiem</t>
  </si>
  <si>
    <t>7.Pašvaldību līdzekļi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</si>
</sst>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name val="Arial"/>
      <charset val="186"/>
    </font>
    <font>
      <u/>
      <sz val="12"/>
      <color theme="10"/>
      <name val="Arial"/>
      <family val="2"/>
      <charset val="186"/>
    </font>
    <font>
      <sz val="12"/>
      <name val="Arial"/>
      <family val="2"/>
      <charset val="186"/>
    </font>
    <font>
      <sz val="12"/>
      <color theme="1"/>
      <name val="Arial"/>
      <family val="2"/>
      <charset val="186"/>
    </font>
    <font>
      <b/>
      <sz val="15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b/>
      <sz val="11"/>
      <name val="Times New Roman"/>
      <family val="1"/>
    </font>
    <font>
      <b/>
      <sz val="13"/>
      <name val="Times New Roman"/>
      <family val="1"/>
    </font>
    <font>
      <b/>
      <u/>
      <sz val="11"/>
      <name val="Times New Roman"/>
      <family val="1"/>
    </font>
    <font>
      <i/>
      <sz val="11"/>
      <name val="Times New Roman"/>
      <family val="1"/>
    </font>
    <font>
      <b/>
      <u/>
      <vertAlign val="superscript"/>
      <sz val="11"/>
      <name val="Times New Roman"/>
      <family val="1"/>
    </font>
    <font>
      <b/>
      <u/>
      <sz val="13"/>
      <name val="Times New Roman"/>
      <family val="1"/>
    </font>
    <font>
      <b/>
      <u/>
      <sz val="12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rgb="FF000000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3" fillId="0" borderId="0"/>
    <xf numFmtId="9" fontId="3" fillId="0" borderId="0"/>
    <xf numFmtId="0" fontId="2" fillId="0" borderId="0"/>
  </cellStyleXfs>
  <cellXfs count="82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0" fontId="7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 applyProtection="1">
      <alignment horizontal="left" vertical="center"/>
      <protection locked="0"/>
    </xf>
    <xf numFmtId="0" fontId="7" fillId="0" borderId="0" xfId="0" applyFont="1"/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4" borderId="5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vertical="center" wrapText="1"/>
    </xf>
    <xf numFmtId="0" fontId="7" fillId="2" borderId="9" xfId="0" applyFont="1" applyFill="1" applyBorder="1" applyAlignment="1">
      <alignment horizontal="right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wrapText="1"/>
    </xf>
    <xf numFmtId="0" fontId="7" fillId="4" borderId="2" xfId="0" applyFont="1" applyFill="1" applyBorder="1" applyAlignment="1">
      <alignment horizont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vertical="center" wrapText="1"/>
    </xf>
    <xf numFmtId="3" fontId="7" fillId="4" borderId="3" xfId="0" applyNumberFormat="1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3" fontId="5" fillId="0" borderId="1" xfId="0" applyNumberFormat="1" applyFont="1" applyBorder="1" applyAlignment="1">
      <alignment vertical="center" wrapText="1"/>
    </xf>
    <xf numFmtId="3" fontId="7" fillId="4" borderId="1" xfId="0" applyNumberFormat="1" applyFont="1" applyFill="1" applyBorder="1" applyAlignment="1">
      <alignment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vertical="center" wrapText="1"/>
    </xf>
    <xf numFmtId="0" fontId="10" fillId="0" borderId="0" xfId="0" applyFont="1"/>
    <xf numFmtId="0" fontId="9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vertical="center" wrapText="1"/>
    </xf>
    <xf numFmtId="0" fontId="9" fillId="4" borderId="1" xfId="0" quotePrefix="1" applyFont="1" applyFill="1" applyBorder="1" applyAlignment="1">
      <alignment horizontal="center" vertical="center" wrapText="1"/>
    </xf>
    <xf numFmtId="0" fontId="9" fillId="4" borderId="0" xfId="0" applyFont="1" applyFill="1" applyAlignment="1">
      <alignment vertical="center" wrapText="1"/>
    </xf>
    <xf numFmtId="0" fontId="5" fillId="4" borderId="1" xfId="0" quotePrefix="1" applyFont="1" applyFill="1" applyBorder="1" applyAlignment="1">
      <alignment horizontal="center" vertical="center" wrapText="1"/>
    </xf>
    <xf numFmtId="3" fontId="9" fillId="4" borderId="2" xfId="0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vertical="center" wrapText="1"/>
    </xf>
    <xf numFmtId="3" fontId="7" fillId="4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3" fontId="7" fillId="4" borderId="2" xfId="0" applyNumberFormat="1" applyFont="1" applyFill="1" applyBorder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8" fillId="0" borderId="0" xfId="0" applyFont="1" applyAlignment="1">
      <alignment horizontal="left" vertical="center" wrapText="1"/>
    </xf>
    <xf numFmtId="3" fontId="5" fillId="0" borderId="0" xfId="0" applyNumberFormat="1" applyFont="1" applyAlignment="1">
      <alignment vertical="center" wrapText="1"/>
    </xf>
    <xf numFmtId="0" fontId="7" fillId="3" borderId="2" xfId="0" applyFont="1" applyFill="1" applyBorder="1" applyAlignment="1">
      <alignment horizontal="center" vertical="center" wrapText="1"/>
    </xf>
    <xf numFmtId="3" fontId="7" fillId="3" borderId="2" xfId="0" applyNumberFormat="1" applyFont="1" applyFill="1" applyBorder="1" applyAlignment="1">
      <alignment horizontal="center" vertical="center" wrapText="1"/>
    </xf>
    <xf numFmtId="3" fontId="14" fillId="0" borderId="0" xfId="0" applyNumberFormat="1" applyFont="1"/>
    <xf numFmtId="3" fontId="5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0" xfId="0" applyNumberFormat="1" applyFont="1" applyAlignment="1">
      <alignment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 applyProtection="1">
      <alignment horizontal="left" vertical="center" wrapText="1"/>
      <protection locked="0"/>
    </xf>
    <xf numFmtId="0" fontId="7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 indent="2"/>
    </xf>
    <xf numFmtId="0" fontId="5" fillId="3" borderId="2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left" vertical="center" wrapText="1"/>
    </xf>
    <xf numFmtId="0" fontId="8" fillId="5" borderId="13" xfId="0" applyFont="1" applyFill="1" applyBorder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</cellXfs>
  <cellStyles count="5">
    <cellStyle name="Excel Built-in Percent" xfId="3" xr:uid="{A194B8D8-6241-42D7-821B-F3012B2AA188}"/>
    <cellStyle name="Hyperlink 2" xfId="1" xr:uid="{9836C537-B095-4AF8-AA8A-520944626E1A}"/>
    <cellStyle name="Normal" xfId="0" builtinId="0"/>
    <cellStyle name="Normal 146" xfId="4" xr:uid="{BB5B948D-AA07-4D5A-A172-966E41E16FFE}"/>
    <cellStyle name="Normal 2" xfId="2" xr:uid="{892164BB-84A3-4049-B099-F711BE06944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14885-5196-4B79-AFD5-D639AD8591FB}">
  <dimension ref="A1:L61"/>
  <sheetViews>
    <sheetView tabSelected="1" topLeftCell="A52" zoomScale="80" zoomScaleNormal="80" workbookViewId="0">
      <selection activeCell="F53" sqref="F53"/>
    </sheetView>
  </sheetViews>
  <sheetFormatPr defaultColWidth="8.88671875" defaultRowHeight="15" x14ac:dyDescent="0.25"/>
  <cols>
    <col min="1" max="1" width="8.44140625" style="2" customWidth="1"/>
    <col min="2" max="2" width="30.21875" style="2" customWidth="1"/>
    <col min="3" max="3" width="16.33203125" style="2" customWidth="1"/>
    <col min="4" max="4" width="19.21875" style="2" customWidth="1"/>
    <col min="5" max="5" width="14.77734375" style="2" customWidth="1"/>
    <col min="6" max="6" width="24.5546875" style="2" customWidth="1"/>
    <col min="7" max="7" width="23.21875" style="2" customWidth="1"/>
    <col min="8" max="8" width="18.5546875" style="2" customWidth="1"/>
    <col min="9" max="9" width="15.21875" style="2" customWidth="1"/>
    <col min="10" max="10" width="18.5546875" style="2" customWidth="1"/>
    <col min="11" max="12" width="14.21875" style="2" customWidth="1"/>
    <col min="13" max="16384" width="8.88671875" style="2"/>
  </cols>
  <sheetData>
    <row r="1" spans="1:12" ht="19.5" x14ac:dyDescent="0.3">
      <c r="A1" s="1"/>
    </row>
    <row r="2" spans="1:12" ht="26.25" customHeight="1" x14ac:dyDescent="0.25">
      <c r="A2" s="66" t="s">
        <v>74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12" ht="9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25">
      <c r="A4" s="4" t="s">
        <v>75</v>
      </c>
      <c r="C4" s="5"/>
      <c r="D4" s="5"/>
      <c r="E4" s="5"/>
      <c r="F4" s="5"/>
      <c r="G4" s="5"/>
      <c r="H4" s="5"/>
      <c r="I4" s="5"/>
      <c r="J4" s="5"/>
      <c r="K4" s="5"/>
      <c r="L4" s="6"/>
    </row>
    <row r="5" spans="1:12" x14ac:dyDescent="0.25">
      <c r="A5" s="7"/>
      <c r="C5" s="5"/>
      <c r="D5" s="5"/>
      <c r="E5" s="5"/>
      <c r="F5" s="5"/>
      <c r="G5" s="5"/>
      <c r="H5" s="5"/>
      <c r="J5" s="5"/>
      <c r="K5" s="5"/>
      <c r="L5" s="6"/>
    </row>
    <row r="6" spans="1:12" ht="8.25" customHeight="1" x14ac:dyDescent="0.25">
      <c r="A6" s="5"/>
      <c r="C6" s="5"/>
      <c r="D6" s="5"/>
      <c r="E6" s="5"/>
      <c r="F6" s="5"/>
      <c r="G6" s="5"/>
      <c r="H6" s="5"/>
      <c r="I6" s="5"/>
      <c r="J6" s="5"/>
      <c r="K6" s="5"/>
      <c r="L6" s="6"/>
    </row>
    <row r="7" spans="1:12" x14ac:dyDescent="0.25">
      <c r="A7" s="8" t="s">
        <v>0</v>
      </c>
      <c r="C7" s="9"/>
      <c r="D7" s="9"/>
      <c r="E7" s="9"/>
      <c r="H7" s="10"/>
      <c r="I7" s="10"/>
      <c r="J7" s="10"/>
      <c r="K7" s="11"/>
      <c r="L7" s="12" t="s">
        <v>1</v>
      </c>
    </row>
    <row r="8" spans="1:12" ht="39" customHeight="1" x14ac:dyDescent="0.25">
      <c r="A8" s="67" t="s">
        <v>76</v>
      </c>
      <c r="B8" s="67" t="s">
        <v>2</v>
      </c>
      <c r="C8" s="69" t="s">
        <v>67</v>
      </c>
      <c r="D8" s="69"/>
      <c r="E8" s="70"/>
      <c r="F8" s="67" t="s">
        <v>3</v>
      </c>
      <c r="G8" s="72" t="s">
        <v>4</v>
      </c>
      <c r="H8" s="73"/>
      <c r="I8" s="74"/>
      <c r="J8" s="67" t="s">
        <v>5</v>
      </c>
      <c r="K8" s="67" t="s">
        <v>6</v>
      </c>
      <c r="L8" s="75" t="s">
        <v>7</v>
      </c>
    </row>
    <row r="9" spans="1:12" ht="84.75" customHeight="1" x14ac:dyDescent="0.25">
      <c r="A9" s="68"/>
      <c r="B9" s="68"/>
      <c r="C9" s="14" t="s">
        <v>8</v>
      </c>
      <c r="D9" s="14" t="s">
        <v>9</v>
      </c>
      <c r="E9" s="15" t="s">
        <v>10</v>
      </c>
      <c r="F9" s="71"/>
      <c r="G9" s="16" t="s">
        <v>65</v>
      </c>
      <c r="H9" s="17" t="s">
        <v>11</v>
      </c>
      <c r="I9" s="16" t="s">
        <v>12</v>
      </c>
      <c r="J9" s="71"/>
      <c r="K9" s="71"/>
      <c r="L9" s="76"/>
    </row>
    <row r="10" spans="1:12" s="11" customFormat="1" ht="30" customHeight="1" x14ac:dyDescent="0.25">
      <c r="A10" s="68"/>
      <c r="B10" s="68"/>
      <c r="C10" s="18" t="s">
        <v>68</v>
      </c>
      <c r="D10" s="18" t="s">
        <v>68</v>
      </c>
      <c r="E10" s="18" t="s">
        <v>68</v>
      </c>
      <c r="F10" s="18" t="s">
        <v>68</v>
      </c>
      <c r="G10" s="18" t="s">
        <v>68</v>
      </c>
      <c r="H10" s="18" t="s">
        <v>68</v>
      </c>
      <c r="I10" s="18" t="s">
        <v>68</v>
      </c>
      <c r="J10" s="18" t="s">
        <v>68</v>
      </c>
      <c r="K10" s="18" t="s">
        <v>68</v>
      </c>
      <c r="L10" s="18" t="s">
        <v>13</v>
      </c>
    </row>
    <row r="11" spans="1:12" s="11" customFormat="1" ht="35.25" customHeight="1" x14ac:dyDescent="0.25">
      <c r="A11" s="19"/>
      <c r="B11" s="20" t="s">
        <v>14</v>
      </c>
      <c r="C11" s="21" t="s">
        <v>15</v>
      </c>
      <c r="D11" s="21" t="s">
        <v>71</v>
      </c>
      <c r="E11" s="21" t="s">
        <v>16</v>
      </c>
      <c r="F11" s="22" t="s">
        <v>17</v>
      </c>
      <c r="G11" s="22" t="s">
        <v>18</v>
      </c>
      <c r="H11" s="22" t="s">
        <v>19</v>
      </c>
      <c r="I11" s="22" t="s">
        <v>20</v>
      </c>
      <c r="J11" s="22" t="s">
        <v>21</v>
      </c>
      <c r="K11" s="23" t="s">
        <v>22</v>
      </c>
      <c r="L11" s="24"/>
    </row>
    <row r="12" spans="1:12" s="11" customFormat="1" ht="30" x14ac:dyDescent="0.25">
      <c r="A12" s="25">
        <v>1</v>
      </c>
      <c r="B12" s="25">
        <v>2</v>
      </c>
      <c r="C12" s="25">
        <v>3</v>
      </c>
      <c r="D12" s="25">
        <v>4</v>
      </c>
      <c r="E12" s="26" t="s">
        <v>63</v>
      </c>
      <c r="F12" s="25">
        <v>6</v>
      </c>
      <c r="G12" s="25">
        <v>7</v>
      </c>
      <c r="H12" s="25">
        <v>8</v>
      </c>
      <c r="I12" s="25">
        <v>9</v>
      </c>
      <c r="J12" s="25">
        <v>10</v>
      </c>
      <c r="K12" s="25">
        <v>11</v>
      </c>
      <c r="L12" s="25" t="s">
        <v>64</v>
      </c>
    </row>
    <row r="13" spans="1:12" x14ac:dyDescent="0.25">
      <c r="A13" s="27">
        <v>1000</v>
      </c>
      <c r="B13" s="28" t="s">
        <v>23</v>
      </c>
      <c r="C13" s="29">
        <f>C14+C15</f>
        <v>434643631.9522779</v>
      </c>
      <c r="D13" s="29">
        <f t="shared" ref="D13:L13" si="0">D14+D15</f>
        <v>301281827.97038174</v>
      </c>
      <c r="E13" s="29">
        <f t="shared" si="0"/>
        <v>735925459.92265964</v>
      </c>
      <c r="F13" s="29">
        <f t="shared" si="0"/>
        <v>37350716.528724402</v>
      </c>
      <c r="G13" s="29">
        <f t="shared" si="0"/>
        <v>100421.6023</v>
      </c>
      <c r="H13" s="29">
        <f t="shared" si="0"/>
        <v>2121132.09</v>
      </c>
      <c r="I13" s="29">
        <f t="shared" si="0"/>
        <v>26381</v>
      </c>
      <c r="J13" s="29">
        <f t="shared" si="0"/>
        <v>17437903.061508302</v>
      </c>
      <c r="K13" s="29">
        <f t="shared" si="0"/>
        <v>151953716.00876975</v>
      </c>
      <c r="L13" s="29">
        <f t="shared" si="0"/>
        <v>944915730.21396208</v>
      </c>
    </row>
    <row r="14" spans="1:12" ht="18" customHeight="1" x14ac:dyDescent="0.25">
      <c r="A14" s="30">
        <v>1100</v>
      </c>
      <c r="B14" s="31" t="s">
        <v>24</v>
      </c>
      <c r="C14" s="32">
        <v>349047203.67714971</v>
      </c>
      <c r="D14" s="32">
        <v>243132198.65842074</v>
      </c>
      <c r="E14" s="33">
        <f>C14+D14</f>
        <v>592179402.33557045</v>
      </c>
      <c r="F14" s="32">
        <v>30164415.448095076</v>
      </c>
      <c r="G14" s="32">
        <v>81358.602299999999</v>
      </c>
      <c r="H14" s="32">
        <v>1748400.35</v>
      </c>
      <c r="I14" s="32">
        <v>21249</v>
      </c>
      <c r="J14" s="32">
        <v>13937746.316610219</v>
      </c>
      <c r="K14" s="32">
        <v>122690546.31218541</v>
      </c>
      <c r="L14" s="33">
        <f>SUM(E14:K14)</f>
        <v>760823118.36476123</v>
      </c>
    </row>
    <row r="15" spans="1:12" s="36" customFormat="1" ht="45" x14ac:dyDescent="0.25">
      <c r="A15" s="34">
        <v>1200</v>
      </c>
      <c r="B15" s="35" t="s">
        <v>25</v>
      </c>
      <c r="C15" s="32">
        <v>85596428.275128156</v>
      </c>
      <c r="D15" s="32">
        <v>58149629.31196098</v>
      </c>
      <c r="E15" s="33">
        <f>C15+D15</f>
        <v>143746057.58708912</v>
      </c>
      <c r="F15" s="32">
        <v>7186301.0806293292</v>
      </c>
      <c r="G15" s="32">
        <v>19063</v>
      </c>
      <c r="H15" s="32">
        <v>372731.74</v>
      </c>
      <c r="I15" s="32">
        <v>5132</v>
      </c>
      <c r="J15" s="32">
        <v>3500156.7448980827</v>
      </c>
      <c r="K15" s="32">
        <v>29263169.696584344</v>
      </c>
      <c r="L15" s="33">
        <f t="shared" ref="L15:L29" si="1">SUM(E15:K15)</f>
        <v>184092611.84920087</v>
      </c>
    </row>
    <row r="16" spans="1:12" ht="21.75" customHeight="1" x14ac:dyDescent="0.25">
      <c r="A16" s="37">
        <v>2000</v>
      </c>
      <c r="B16" s="38" t="s">
        <v>26</v>
      </c>
      <c r="C16" s="33">
        <f t="shared" ref="C16:K16" si="2">C17+C18+C19+C20+C21</f>
        <v>200162187.72766238</v>
      </c>
      <c r="D16" s="33">
        <f t="shared" si="2"/>
        <v>150634733.93587759</v>
      </c>
      <c r="E16" s="33">
        <f t="shared" si="2"/>
        <v>350796921.66354001</v>
      </c>
      <c r="F16" s="33">
        <f t="shared" si="2"/>
        <v>16963763.049999997</v>
      </c>
      <c r="G16" s="33">
        <f t="shared" si="2"/>
        <v>207894.38749999998</v>
      </c>
      <c r="H16" s="33">
        <f t="shared" si="2"/>
        <v>1415029.56</v>
      </c>
      <c r="I16" s="33">
        <f t="shared" si="2"/>
        <v>229998.69</v>
      </c>
      <c r="J16" s="33">
        <f t="shared" si="2"/>
        <v>16665951.564854151</v>
      </c>
      <c r="K16" s="33">
        <f t="shared" si="2"/>
        <v>92279513.966726258</v>
      </c>
      <c r="L16" s="33">
        <f t="shared" si="1"/>
        <v>478559072.88262039</v>
      </c>
    </row>
    <row r="17" spans="1:12" ht="35.25" customHeight="1" x14ac:dyDescent="0.25">
      <c r="A17" s="30">
        <v>2100</v>
      </c>
      <c r="B17" s="31" t="s">
        <v>27</v>
      </c>
      <c r="C17" s="32">
        <v>159347.60046779434</v>
      </c>
      <c r="D17" s="32">
        <v>773181.94540893089</v>
      </c>
      <c r="E17" s="29">
        <f>C17+D17</f>
        <v>932529.54587672523</v>
      </c>
      <c r="F17" s="32">
        <v>232186.46999999997</v>
      </c>
      <c r="G17" s="32">
        <v>40</v>
      </c>
      <c r="H17" s="32">
        <v>26369.72</v>
      </c>
      <c r="I17" s="32">
        <v>0</v>
      </c>
      <c r="J17" s="32">
        <v>94608.694827173807</v>
      </c>
      <c r="K17" s="32">
        <v>708664.05933411478</v>
      </c>
      <c r="L17" s="33">
        <f t="shared" si="1"/>
        <v>1994398.490038014</v>
      </c>
    </row>
    <row r="18" spans="1:12" x14ac:dyDescent="0.25">
      <c r="A18" s="30">
        <v>2200</v>
      </c>
      <c r="B18" s="31" t="s">
        <v>28</v>
      </c>
      <c r="C18" s="32">
        <v>48731017.030582614</v>
      </c>
      <c r="D18" s="32">
        <v>50810823.104160711</v>
      </c>
      <c r="E18" s="29">
        <f>C18+D18</f>
        <v>99541840.134743333</v>
      </c>
      <c r="F18" s="32">
        <v>7065419.6499999994</v>
      </c>
      <c r="G18" s="32">
        <v>23425.544999999998</v>
      </c>
      <c r="H18" s="32">
        <v>397636.8</v>
      </c>
      <c r="I18" s="32">
        <v>88176</v>
      </c>
      <c r="J18" s="32">
        <v>5777693.0493739871</v>
      </c>
      <c r="K18" s="32">
        <v>37790068.243282661</v>
      </c>
      <c r="L18" s="33">
        <f t="shared" si="1"/>
        <v>150684259.4224</v>
      </c>
    </row>
    <row r="19" spans="1:12" ht="48" customHeight="1" x14ac:dyDescent="0.25">
      <c r="A19" s="30">
        <v>2300</v>
      </c>
      <c r="B19" s="39" t="s">
        <v>29</v>
      </c>
      <c r="C19" s="32">
        <v>147633965.45777228</v>
      </c>
      <c r="D19" s="32">
        <v>92843939.704197586</v>
      </c>
      <c r="E19" s="29">
        <f>C19+D19</f>
        <v>240477905.16196987</v>
      </c>
      <c r="F19" s="32">
        <v>9470420.129999999</v>
      </c>
      <c r="G19" s="32">
        <v>181644.32449999999</v>
      </c>
      <c r="H19" s="32">
        <v>914063.81</v>
      </c>
      <c r="I19" s="32">
        <v>141820.69</v>
      </c>
      <c r="J19" s="32">
        <v>10392767.587202942</v>
      </c>
      <c r="K19" s="32">
        <v>49107217.512368448</v>
      </c>
      <c r="L19" s="33">
        <f t="shared" si="1"/>
        <v>310685839.21604127</v>
      </c>
    </row>
    <row r="20" spans="1:12" ht="33" customHeight="1" x14ac:dyDescent="0.25">
      <c r="A20" s="13">
        <v>2400</v>
      </c>
      <c r="B20" s="40" t="s">
        <v>30</v>
      </c>
      <c r="C20" s="32">
        <v>25358.35483</v>
      </c>
      <c r="D20" s="32">
        <v>51763.79083866666</v>
      </c>
      <c r="E20" s="29">
        <f>C20+D20</f>
        <v>77122.145668666664</v>
      </c>
      <c r="F20" s="32">
        <v>2046</v>
      </c>
      <c r="G20" s="32">
        <v>2</v>
      </c>
      <c r="H20" s="32">
        <v>16</v>
      </c>
      <c r="I20" s="32">
        <v>0</v>
      </c>
      <c r="J20" s="32">
        <v>776</v>
      </c>
      <c r="K20" s="32">
        <v>43829.212231333338</v>
      </c>
      <c r="L20" s="33">
        <f t="shared" si="1"/>
        <v>123791.3579</v>
      </c>
    </row>
    <row r="21" spans="1:12" ht="26.25" customHeight="1" x14ac:dyDescent="0.25">
      <c r="A21" s="18">
        <v>2500</v>
      </c>
      <c r="B21" s="41" t="s">
        <v>31</v>
      </c>
      <c r="C21" s="32">
        <v>3612499.2840097016</v>
      </c>
      <c r="D21" s="32">
        <v>6155025.3912717151</v>
      </c>
      <c r="E21" s="29">
        <f>C21+D21</f>
        <v>9767524.6752814166</v>
      </c>
      <c r="F21" s="32">
        <v>193690.8</v>
      </c>
      <c r="G21" s="32">
        <v>2782.518</v>
      </c>
      <c r="H21" s="32">
        <v>76943.23</v>
      </c>
      <c r="I21" s="32">
        <v>2</v>
      </c>
      <c r="J21" s="32">
        <v>400106.23345004761</v>
      </c>
      <c r="K21" s="32">
        <v>4629734.9395097112</v>
      </c>
      <c r="L21" s="33">
        <f t="shared" si="1"/>
        <v>15070784.396241177</v>
      </c>
    </row>
    <row r="22" spans="1:12" ht="23.25" customHeight="1" x14ac:dyDescent="0.25">
      <c r="A22" s="37">
        <v>4000</v>
      </c>
      <c r="B22" s="38" t="s">
        <v>32</v>
      </c>
      <c r="C22" s="33">
        <f t="shared" ref="C22:K22" si="3">C23+C24+C25</f>
        <v>142932.05406214917</v>
      </c>
      <c r="D22" s="33">
        <f t="shared" si="3"/>
        <v>771867.71331119409</v>
      </c>
      <c r="E22" s="33">
        <f t="shared" si="3"/>
        <v>914799.76737334323</v>
      </c>
      <c r="F22" s="33">
        <f t="shared" si="3"/>
        <v>0</v>
      </c>
      <c r="G22" s="33">
        <f t="shared" si="3"/>
        <v>55</v>
      </c>
      <c r="H22" s="33">
        <f t="shared" si="3"/>
        <v>499</v>
      </c>
      <c r="I22" s="33">
        <f t="shared" si="3"/>
        <v>0</v>
      </c>
      <c r="J22" s="33">
        <f t="shared" si="3"/>
        <v>7843.2057486722824</v>
      </c>
      <c r="K22" s="33">
        <f t="shared" si="3"/>
        <v>847673.60001149646</v>
      </c>
      <c r="L22" s="33">
        <f t="shared" si="1"/>
        <v>1770870.5731335119</v>
      </c>
    </row>
    <row r="23" spans="1:12" ht="31.5" customHeight="1" x14ac:dyDescent="0.25">
      <c r="A23" s="30">
        <v>4100</v>
      </c>
      <c r="B23" s="31" t="s">
        <v>33</v>
      </c>
      <c r="C23" s="32">
        <v>0</v>
      </c>
      <c r="D23" s="32">
        <v>93.67</v>
      </c>
      <c r="E23" s="29">
        <f>C23+D23</f>
        <v>93.67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403</v>
      </c>
      <c r="L23" s="33">
        <f t="shared" si="1"/>
        <v>496.67</v>
      </c>
    </row>
    <row r="24" spans="1:12" ht="32.25" customHeight="1" x14ac:dyDescent="0.25">
      <c r="A24" s="30">
        <v>4200</v>
      </c>
      <c r="B24" s="31" t="s">
        <v>34</v>
      </c>
      <c r="C24" s="32">
        <v>114823.32504329371</v>
      </c>
      <c r="D24" s="32">
        <v>718559.8711603242</v>
      </c>
      <c r="E24" s="29">
        <f>C24+D24</f>
        <v>833383.19620361784</v>
      </c>
      <c r="F24" s="32">
        <v>0</v>
      </c>
      <c r="G24" s="32">
        <v>55</v>
      </c>
      <c r="H24" s="32">
        <v>499</v>
      </c>
      <c r="I24" s="32">
        <v>0</v>
      </c>
      <c r="J24" s="32">
        <v>5832.7587397956977</v>
      </c>
      <c r="K24" s="32">
        <v>764372.46045658644</v>
      </c>
      <c r="L24" s="33">
        <f t="shared" si="1"/>
        <v>1604142.4153999998</v>
      </c>
    </row>
    <row r="25" spans="1:12" x14ac:dyDescent="0.25">
      <c r="A25" s="30">
        <v>4300</v>
      </c>
      <c r="B25" s="31" t="s">
        <v>35</v>
      </c>
      <c r="C25" s="32">
        <v>28108.729018855451</v>
      </c>
      <c r="D25" s="32">
        <v>53214.172150869876</v>
      </c>
      <c r="E25" s="29">
        <f>C25+D25</f>
        <v>81322.90116972533</v>
      </c>
      <c r="F25" s="32">
        <v>0</v>
      </c>
      <c r="G25" s="32">
        <v>0</v>
      </c>
      <c r="H25" s="32">
        <v>0</v>
      </c>
      <c r="I25" s="32">
        <v>0</v>
      </c>
      <c r="J25" s="32">
        <v>2010.4470088765845</v>
      </c>
      <c r="K25" s="32">
        <v>82898.139554909969</v>
      </c>
      <c r="L25" s="33">
        <f t="shared" si="1"/>
        <v>166231.48773351189</v>
      </c>
    </row>
    <row r="26" spans="1:12" ht="24.75" customHeight="1" x14ac:dyDescent="0.25">
      <c r="A26" s="42" t="s">
        <v>36</v>
      </c>
      <c r="B26" s="43" t="s">
        <v>77</v>
      </c>
      <c r="C26" s="33">
        <f t="shared" ref="C26:K26" si="4">C27+C28</f>
        <v>19270503.36579702</v>
      </c>
      <c r="D26" s="33">
        <f t="shared" si="4"/>
        <v>20086019.321977939</v>
      </c>
      <c r="E26" s="33">
        <f t="shared" si="4"/>
        <v>39356522.687774956</v>
      </c>
      <c r="F26" s="33">
        <f t="shared" si="4"/>
        <v>1745772.3699999999</v>
      </c>
      <c r="G26" s="33">
        <f t="shared" si="4"/>
        <v>8370597.0269999998</v>
      </c>
      <c r="H26" s="33">
        <f t="shared" si="4"/>
        <v>13741606.319999998</v>
      </c>
      <c r="I26" s="33">
        <f t="shared" si="4"/>
        <v>8565820.3000000007</v>
      </c>
      <c r="J26" s="33">
        <f t="shared" si="4"/>
        <v>4817586.3062005341</v>
      </c>
      <c r="K26" s="33">
        <f t="shared" si="4"/>
        <v>14498993.855348557</v>
      </c>
      <c r="L26" s="33">
        <f t="shared" si="1"/>
        <v>91096898.866324052</v>
      </c>
    </row>
    <row r="27" spans="1:12" ht="19.5" customHeight="1" x14ac:dyDescent="0.25">
      <c r="A27" s="44" t="s">
        <v>37</v>
      </c>
      <c r="B27" s="31" t="s">
        <v>38</v>
      </c>
      <c r="C27" s="32">
        <v>1062950.0424852297</v>
      </c>
      <c r="D27" s="32">
        <v>440416.99124910642</v>
      </c>
      <c r="E27" s="33">
        <f>C27+D27</f>
        <v>1503367.033734336</v>
      </c>
      <c r="F27" s="32">
        <v>9882.2200000000012</v>
      </c>
      <c r="G27" s="32">
        <v>101196.9437</v>
      </c>
      <c r="H27" s="32">
        <v>107451.08</v>
      </c>
      <c r="I27" s="32">
        <v>215675.38</v>
      </c>
      <c r="J27" s="32">
        <v>65344.855621791212</v>
      </c>
      <c r="K27" s="32">
        <v>197356.56411106215</v>
      </c>
      <c r="L27" s="33">
        <f t="shared" si="1"/>
        <v>2200274.0771671892</v>
      </c>
    </row>
    <row r="28" spans="1:12" ht="21.75" customHeight="1" x14ac:dyDescent="0.25">
      <c r="A28" s="44" t="s">
        <v>39</v>
      </c>
      <c r="B28" s="31" t="s">
        <v>40</v>
      </c>
      <c r="C28" s="32">
        <v>18207553.323311791</v>
      </c>
      <c r="D28" s="32">
        <v>19645602.330728833</v>
      </c>
      <c r="E28" s="33">
        <f>C28+D28</f>
        <v>37853155.65404062</v>
      </c>
      <c r="F28" s="32">
        <v>1735890.15</v>
      </c>
      <c r="G28" s="32">
        <v>8269400.0833000001</v>
      </c>
      <c r="H28" s="32">
        <v>13634155.239999998</v>
      </c>
      <c r="I28" s="32">
        <v>8350144.9199999999</v>
      </c>
      <c r="J28" s="32">
        <v>4752241.4505787427</v>
      </c>
      <c r="K28" s="32">
        <v>14301637.291237496</v>
      </c>
      <c r="L28" s="33">
        <f t="shared" si="1"/>
        <v>88896624.789156854</v>
      </c>
    </row>
    <row r="29" spans="1:12" ht="75.75" customHeight="1" x14ac:dyDescent="0.25">
      <c r="A29" s="45">
        <v>8000</v>
      </c>
      <c r="B29" s="46" t="s">
        <v>78</v>
      </c>
      <c r="C29" s="32">
        <v>2538427.2455544458</v>
      </c>
      <c r="D29" s="32">
        <v>2881723.7621864076</v>
      </c>
      <c r="E29" s="29">
        <f>C29+D29</f>
        <v>5420151.0077408534</v>
      </c>
      <c r="F29" s="32">
        <v>103753.50999999998</v>
      </c>
      <c r="G29" s="32">
        <v>-1294561.4017000003</v>
      </c>
      <c r="H29" s="32">
        <v>407845.89</v>
      </c>
      <c r="I29" s="32">
        <v>155</v>
      </c>
      <c r="J29" s="32">
        <v>1801208.5510618407</v>
      </c>
      <c r="K29" s="32">
        <v>5746877.9518973054</v>
      </c>
      <c r="L29" s="33">
        <f t="shared" si="1"/>
        <v>12185430.509</v>
      </c>
    </row>
    <row r="30" spans="1:12" ht="22.5" customHeight="1" x14ac:dyDescent="0.25">
      <c r="A30" s="18"/>
      <c r="B30" s="46" t="s">
        <v>69</v>
      </c>
      <c r="C30" s="47">
        <f t="shared" ref="C30:K30" si="5">C13+C16+C22+C26+C29</f>
        <v>656757682.34535384</v>
      </c>
      <c r="D30" s="47">
        <f t="shared" si="5"/>
        <v>475656172.70373482</v>
      </c>
      <c r="E30" s="47">
        <f t="shared" si="5"/>
        <v>1132413855.0490887</v>
      </c>
      <c r="F30" s="47">
        <f t="shared" si="5"/>
        <v>56164005.458724394</v>
      </c>
      <c r="G30" s="47">
        <f t="shared" si="5"/>
        <v>7384406.6150999991</v>
      </c>
      <c r="H30" s="47">
        <f t="shared" si="5"/>
        <v>17686112.859999999</v>
      </c>
      <c r="I30" s="47">
        <f t="shared" si="5"/>
        <v>8822354.9900000002</v>
      </c>
      <c r="J30" s="47">
        <f t="shared" si="5"/>
        <v>40730492.689373493</v>
      </c>
      <c r="K30" s="47">
        <f t="shared" si="5"/>
        <v>265326775.38275334</v>
      </c>
      <c r="L30" s="33">
        <f>SUM(E30:K30)</f>
        <v>1528528003.0450399</v>
      </c>
    </row>
    <row r="31" spans="1:12" ht="54" customHeight="1" x14ac:dyDescent="0.25">
      <c r="A31" s="48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</row>
    <row r="32" spans="1:12" ht="51" customHeight="1" x14ac:dyDescent="0.25">
      <c r="A32" s="77" t="s">
        <v>79</v>
      </c>
      <c r="B32" s="78"/>
      <c r="C32" s="32">
        <v>614607</v>
      </c>
      <c r="D32" s="32">
        <v>9485527.3200000003</v>
      </c>
      <c r="E32" s="50">
        <f>C32+D32</f>
        <v>10100134.32</v>
      </c>
      <c r="F32" s="3"/>
      <c r="G32" s="3"/>
      <c r="H32" s="3"/>
      <c r="I32" s="3"/>
      <c r="J32" s="3"/>
      <c r="K32" s="3"/>
      <c r="L32" s="3"/>
    </row>
    <row r="33" spans="1:12" ht="45.75" customHeight="1" x14ac:dyDescent="0.25">
      <c r="A33" s="77" t="s">
        <v>82</v>
      </c>
      <c r="B33" s="78"/>
      <c r="C33" s="32">
        <v>20381484.7605877</v>
      </c>
      <c r="D33" s="32">
        <v>9481800.2094122972</v>
      </c>
      <c r="E33" s="50">
        <f>C33+D33</f>
        <v>29863284.969999999</v>
      </c>
      <c r="F33" s="51"/>
      <c r="G33" s="51"/>
      <c r="H33" s="51"/>
      <c r="I33" s="51"/>
      <c r="J33" s="49"/>
      <c r="K33" s="49"/>
      <c r="L33" s="49"/>
    </row>
    <row r="34" spans="1:12" ht="21.75" customHeight="1" x14ac:dyDescent="0.25">
      <c r="A34" s="52"/>
      <c r="B34" s="52"/>
      <c r="C34" s="49"/>
      <c r="D34" s="49"/>
      <c r="E34" s="49"/>
      <c r="F34" s="49"/>
      <c r="G34" s="49"/>
      <c r="H34" s="49"/>
      <c r="I34" s="49"/>
      <c r="J34" s="49"/>
      <c r="K34" s="49"/>
      <c r="L34" s="49"/>
    </row>
    <row r="35" spans="1:12" ht="24.75" customHeight="1" x14ac:dyDescent="0.25">
      <c r="A35" s="48"/>
      <c r="B35" s="49"/>
      <c r="C35" s="49"/>
      <c r="D35" s="49"/>
      <c r="E35" s="53"/>
      <c r="F35" s="49"/>
      <c r="G35" s="49"/>
      <c r="H35" s="49"/>
      <c r="I35" s="49"/>
      <c r="J35" s="49"/>
      <c r="K35" s="49"/>
      <c r="L35" s="49"/>
    </row>
    <row r="36" spans="1:12" ht="25.5" customHeight="1" x14ac:dyDescent="0.25">
      <c r="A36" s="79" t="s">
        <v>41</v>
      </c>
      <c r="B36" s="79"/>
      <c r="C36" s="49"/>
      <c r="D36" s="12" t="s">
        <v>1</v>
      </c>
      <c r="E36" s="49"/>
      <c r="F36" s="49"/>
      <c r="G36" s="49"/>
      <c r="H36" s="49"/>
      <c r="I36" s="49"/>
      <c r="J36" s="49"/>
      <c r="K36" s="49"/>
      <c r="L36" s="49"/>
    </row>
    <row r="37" spans="1:12" ht="51.75" customHeight="1" x14ac:dyDescent="0.25">
      <c r="A37" s="80" t="s">
        <v>42</v>
      </c>
      <c r="B37" s="80"/>
      <c r="C37" s="54" t="s">
        <v>66</v>
      </c>
      <c r="D37" s="54" t="s">
        <v>43</v>
      </c>
      <c r="E37" s="49"/>
      <c r="F37" s="49"/>
      <c r="G37" s="49"/>
      <c r="H37" s="49"/>
      <c r="I37" s="49"/>
      <c r="J37" s="49"/>
      <c r="K37" s="49"/>
      <c r="L37" s="49"/>
    </row>
    <row r="38" spans="1:12" ht="27" customHeight="1" x14ac:dyDescent="0.25">
      <c r="A38" s="81" t="s">
        <v>80</v>
      </c>
      <c r="B38" s="61"/>
      <c r="C38" s="55"/>
      <c r="D38" s="55">
        <f>D39+D44+D47+D48+D49+D55+D61</f>
        <v>1551984645.424628</v>
      </c>
      <c r="E38" s="56"/>
      <c r="F38" s="49"/>
      <c r="G38" s="49"/>
      <c r="H38" s="49"/>
      <c r="I38" s="49"/>
      <c r="J38" s="49"/>
      <c r="K38" s="49"/>
      <c r="L38" s="49"/>
    </row>
    <row r="39" spans="1:12" ht="76.5" customHeight="1" x14ac:dyDescent="0.25">
      <c r="A39" s="63" t="s">
        <v>44</v>
      </c>
      <c r="B39" s="63"/>
      <c r="C39" s="55">
        <f>SUM(C40:C43)</f>
        <v>1080055946.5699999</v>
      </c>
      <c r="D39" s="55">
        <f>SUM(D40:D43)</f>
        <v>1127159089.96</v>
      </c>
      <c r="E39" s="49"/>
      <c r="F39" s="49"/>
      <c r="G39" s="49"/>
      <c r="H39" s="49"/>
      <c r="I39" s="49"/>
      <c r="J39" s="49"/>
      <c r="K39" s="49"/>
      <c r="L39" s="49"/>
    </row>
    <row r="40" spans="1:12" ht="36.75" customHeight="1" x14ac:dyDescent="0.25">
      <c r="A40" s="65" t="s">
        <v>45</v>
      </c>
      <c r="B40" s="65"/>
      <c r="C40" s="32">
        <v>585355283.74000001</v>
      </c>
      <c r="D40" s="32">
        <v>628647113.35000002</v>
      </c>
      <c r="E40" s="49"/>
      <c r="F40" s="49"/>
      <c r="G40" s="49"/>
      <c r="H40" s="49"/>
      <c r="I40" s="49"/>
      <c r="J40" s="49"/>
      <c r="K40" s="49"/>
      <c r="L40" s="49"/>
    </row>
    <row r="41" spans="1:12" ht="42.75" customHeight="1" x14ac:dyDescent="0.25">
      <c r="A41" s="65" t="s">
        <v>47</v>
      </c>
      <c r="B41" s="65"/>
      <c r="C41" s="32">
        <v>482814408.46999991</v>
      </c>
      <c r="D41" s="32">
        <v>495466241.04000002</v>
      </c>
      <c r="E41" s="49"/>
      <c r="F41" s="49"/>
      <c r="G41" s="49"/>
      <c r="H41" s="49"/>
      <c r="I41" s="49"/>
      <c r="J41" s="49"/>
      <c r="K41" s="49"/>
      <c r="L41" s="49"/>
    </row>
    <row r="42" spans="1:12" ht="81" customHeight="1" x14ac:dyDescent="0.25">
      <c r="A42" s="65" t="s">
        <v>70</v>
      </c>
      <c r="B42" s="65"/>
      <c r="C42" s="32">
        <v>7945539.9799999995</v>
      </c>
      <c r="D42" s="32">
        <v>1303955.03</v>
      </c>
      <c r="E42" s="49"/>
      <c r="F42" s="49"/>
      <c r="G42" s="49"/>
      <c r="H42" s="49"/>
      <c r="I42" s="49"/>
      <c r="J42" s="49"/>
      <c r="K42" s="49"/>
      <c r="L42" s="49"/>
    </row>
    <row r="43" spans="1:12" ht="63" customHeight="1" x14ac:dyDescent="0.25">
      <c r="A43" s="65" t="s">
        <v>72</v>
      </c>
      <c r="B43" s="65"/>
      <c r="C43" s="32">
        <v>3940714.38</v>
      </c>
      <c r="D43" s="32">
        <v>1741780.54</v>
      </c>
      <c r="E43" s="49"/>
      <c r="F43" s="49"/>
      <c r="G43" s="49"/>
      <c r="H43" s="49"/>
      <c r="I43" s="49"/>
      <c r="J43" s="49"/>
      <c r="K43" s="49"/>
      <c r="L43" s="49"/>
    </row>
    <row r="44" spans="1:12" ht="30" customHeight="1" x14ac:dyDescent="0.25">
      <c r="A44" s="63" t="s">
        <v>81</v>
      </c>
      <c r="B44" s="63"/>
      <c r="C44" s="55" t="s">
        <v>46</v>
      </c>
      <c r="D44" s="55">
        <f>D45+D46</f>
        <v>33284276.079999998</v>
      </c>
      <c r="E44" s="49"/>
      <c r="F44" s="49"/>
      <c r="G44" s="49"/>
      <c r="H44" s="49"/>
      <c r="I44" s="49"/>
      <c r="J44" s="49"/>
      <c r="K44" s="49"/>
      <c r="L44" s="49"/>
    </row>
    <row r="45" spans="1:12" ht="30" customHeight="1" x14ac:dyDescent="0.25">
      <c r="A45" s="65" t="s">
        <v>48</v>
      </c>
      <c r="B45" s="65"/>
      <c r="C45" s="57" t="s">
        <v>46</v>
      </c>
      <c r="D45" s="32">
        <v>10738879.680000002</v>
      </c>
      <c r="E45" s="56"/>
      <c r="F45" s="49"/>
      <c r="G45" s="49"/>
      <c r="H45" s="49"/>
      <c r="I45" s="49"/>
      <c r="J45" s="49"/>
      <c r="K45" s="49"/>
      <c r="L45" s="49"/>
    </row>
    <row r="46" spans="1:12" ht="32.25" customHeight="1" x14ac:dyDescent="0.25">
      <c r="A46" s="65" t="s">
        <v>49</v>
      </c>
      <c r="B46" s="65"/>
      <c r="C46" s="57" t="s">
        <v>46</v>
      </c>
      <c r="D46" s="32">
        <v>22545396.399999999</v>
      </c>
      <c r="E46" s="49"/>
      <c r="F46" s="49"/>
      <c r="G46" s="49"/>
      <c r="H46" s="49"/>
      <c r="I46" s="49"/>
      <c r="J46" s="58"/>
      <c r="K46" s="49"/>
      <c r="L46" s="49"/>
    </row>
    <row r="47" spans="1:12" ht="29.25" customHeight="1" x14ac:dyDescent="0.25">
      <c r="A47" s="63" t="s">
        <v>50</v>
      </c>
      <c r="B47" s="63"/>
      <c r="C47" s="55" t="s">
        <v>46</v>
      </c>
      <c r="D47" s="59">
        <v>256762664.47999999</v>
      </c>
      <c r="E47" s="49"/>
      <c r="F47" s="49"/>
      <c r="G47" s="49"/>
      <c r="H47" s="49"/>
      <c r="I47" s="49"/>
      <c r="J47" s="49"/>
      <c r="K47" s="49"/>
      <c r="L47" s="49"/>
    </row>
    <row r="48" spans="1:12" ht="47.25" customHeight="1" x14ac:dyDescent="0.25">
      <c r="A48" s="63" t="s">
        <v>51</v>
      </c>
      <c r="B48" s="63"/>
      <c r="C48" s="55" t="s">
        <v>46</v>
      </c>
      <c r="D48" s="59">
        <v>44570578.554628104</v>
      </c>
      <c r="E48" s="49"/>
      <c r="F48" s="49"/>
      <c r="G48" s="49"/>
      <c r="H48" s="49"/>
      <c r="I48" s="49"/>
      <c r="J48" s="49"/>
      <c r="K48" s="49"/>
      <c r="L48" s="49"/>
    </row>
    <row r="49" spans="1:12" ht="29.25" customHeight="1" x14ac:dyDescent="0.25">
      <c r="A49" s="63" t="s">
        <v>52</v>
      </c>
      <c r="B49" s="63"/>
      <c r="C49" s="55" t="s">
        <v>46</v>
      </c>
      <c r="D49" s="55">
        <f>D50+D54</f>
        <v>29064986.23</v>
      </c>
      <c r="E49" s="49"/>
      <c r="F49" s="49"/>
      <c r="G49" s="49"/>
      <c r="H49" s="49"/>
      <c r="I49" s="49"/>
      <c r="J49" s="49"/>
      <c r="K49" s="49"/>
      <c r="L49" s="49"/>
    </row>
    <row r="50" spans="1:12" ht="47.25" customHeight="1" x14ac:dyDescent="0.25">
      <c r="A50" s="61" t="s">
        <v>53</v>
      </c>
      <c r="B50" s="61"/>
      <c r="C50" s="57" t="s">
        <v>46</v>
      </c>
      <c r="D50" s="60">
        <f>D51+D52+D53</f>
        <v>26417425.859999999</v>
      </c>
      <c r="E50" s="49"/>
      <c r="F50" s="49"/>
      <c r="G50" s="49"/>
      <c r="H50" s="49"/>
      <c r="I50" s="49"/>
      <c r="J50" s="49"/>
      <c r="K50" s="49"/>
      <c r="L50" s="49"/>
    </row>
    <row r="51" spans="1:12" ht="38.25" customHeight="1" x14ac:dyDescent="0.25">
      <c r="A51" s="64" t="s">
        <v>54</v>
      </c>
      <c r="B51" s="64"/>
      <c r="C51" s="57" t="s">
        <v>46</v>
      </c>
      <c r="D51" s="32">
        <v>7959189.1899999995</v>
      </c>
      <c r="E51" s="49"/>
      <c r="F51" s="49"/>
      <c r="G51" s="49"/>
      <c r="H51" s="49"/>
      <c r="I51" s="49"/>
      <c r="J51" s="49"/>
      <c r="K51" s="49"/>
      <c r="L51" s="49"/>
    </row>
    <row r="52" spans="1:12" ht="23.25" customHeight="1" x14ac:dyDescent="0.25">
      <c r="A52" s="64" t="s">
        <v>55</v>
      </c>
      <c r="B52" s="64"/>
      <c r="C52" s="57" t="s">
        <v>46</v>
      </c>
      <c r="D52" s="32">
        <v>18090509.670000002</v>
      </c>
      <c r="E52" s="49"/>
      <c r="F52" s="49"/>
      <c r="G52" s="49"/>
      <c r="H52" s="49"/>
      <c r="I52" s="49"/>
      <c r="J52" s="49"/>
      <c r="K52" s="49"/>
      <c r="L52" s="49"/>
    </row>
    <row r="53" spans="1:12" ht="33.75" customHeight="1" x14ac:dyDescent="0.25">
      <c r="A53" s="64" t="s">
        <v>56</v>
      </c>
      <c r="B53" s="64"/>
      <c r="C53" s="57" t="s">
        <v>46</v>
      </c>
      <c r="D53" s="32">
        <v>367727</v>
      </c>
      <c r="E53" s="49"/>
      <c r="F53" s="49"/>
      <c r="G53" s="49"/>
      <c r="H53" s="49"/>
      <c r="I53" s="49"/>
      <c r="J53" s="49"/>
      <c r="K53" s="49"/>
      <c r="L53" s="49"/>
    </row>
    <row r="54" spans="1:12" ht="33" customHeight="1" x14ac:dyDescent="0.25">
      <c r="A54" s="61" t="s">
        <v>57</v>
      </c>
      <c r="B54" s="61"/>
      <c r="C54" s="57" t="s">
        <v>46</v>
      </c>
      <c r="D54" s="32">
        <v>2647560.37</v>
      </c>
      <c r="E54" s="49"/>
      <c r="F54" s="49"/>
      <c r="G54" s="49"/>
      <c r="H54" s="49"/>
      <c r="I54" s="49"/>
      <c r="J54" s="49"/>
      <c r="K54" s="49"/>
      <c r="L54" s="49"/>
    </row>
    <row r="55" spans="1:12" ht="20.25" customHeight="1" x14ac:dyDescent="0.25">
      <c r="A55" s="63" t="s">
        <v>58</v>
      </c>
      <c r="B55" s="63"/>
      <c r="C55" s="55" t="s">
        <v>46</v>
      </c>
      <c r="D55" s="55">
        <f>SUM(D56:D60)</f>
        <v>56331420.350000001</v>
      </c>
      <c r="E55" s="49"/>
      <c r="F55" s="49"/>
      <c r="G55" s="49"/>
      <c r="H55" s="49"/>
      <c r="I55" s="49"/>
      <c r="J55" s="49"/>
      <c r="K55" s="49"/>
      <c r="L55" s="49"/>
    </row>
    <row r="56" spans="1:12" ht="15" customHeight="1" x14ac:dyDescent="0.25">
      <c r="A56" s="61" t="s">
        <v>59</v>
      </c>
      <c r="B56" s="61"/>
      <c r="C56" s="57" t="s">
        <v>46</v>
      </c>
      <c r="D56" s="32">
        <v>31228887.149999999</v>
      </c>
      <c r="E56" s="49"/>
      <c r="F56" s="49"/>
      <c r="G56" s="49"/>
      <c r="H56" s="49"/>
      <c r="I56" s="49"/>
      <c r="J56" s="49"/>
      <c r="K56" s="49"/>
      <c r="L56" s="49"/>
    </row>
    <row r="57" spans="1:12" ht="22.5" customHeight="1" x14ac:dyDescent="0.25">
      <c r="A57" s="61" t="s">
        <v>60</v>
      </c>
      <c r="B57" s="61"/>
      <c r="C57" s="57" t="s">
        <v>46</v>
      </c>
      <c r="D57" s="32">
        <v>238609.41</v>
      </c>
      <c r="E57" s="49"/>
      <c r="F57" s="49"/>
      <c r="G57" s="49"/>
      <c r="H57" s="49"/>
      <c r="I57" s="49"/>
      <c r="J57" s="49"/>
      <c r="K57" s="49"/>
      <c r="L57" s="49"/>
    </row>
    <row r="58" spans="1:12" ht="30" customHeight="1" x14ac:dyDescent="0.25">
      <c r="A58" s="61" t="s">
        <v>61</v>
      </c>
      <c r="B58" s="61"/>
      <c r="C58" s="57" t="s">
        <v>46</v>
      </c>
      <c r="D58" s="32">
        <v>1191862.68</v>
      </c>
      <c r="E58" s="49"/>
      <c r="F58" s="49"/>
      <c r="G58" s="49"/>
      <c r="H58" s="49"/>
      <c r="I58" s="49"/>
      <c r="J58" s="49"/>
      <c r="K58" s="49"/>
      <c r="L58" s="49"/>
    </row>
    <row r="59" spans="1:12" ht="42.75" customHeight="1" x14ac:dyDescent="0.25">
      <c r="A59" s="61" t="s">
        <v>62</v>
      </c>
      <c r="B59" s="61"/>
      <c r="C59" s="57" t="s">
        <v>46</v>
      </c>
      <c r="D59" s="32">
        <v>2520284.87</v>
      </c>
      <c r="E59" s="49"/>
      <c r="F59" s="49"/>
      <c r="G59" s="49"/>
      <c r="H59" s="49"/>
      <c r="I59" s="49"/>
      <c r="J59" s="49"/>
      <c r="K59" s="49"/>
      <c r="L59" s="49"/>
    </row>
    <row r="60" spans="1:12" ht="75" customHeight="1" x14ac:dyDescent="0.25">
      <c r="A60" s="62" t="s">
        <v>73</v>
      </c>
      <c r="B60" s="62"/>
      <c r="C60" s="57" t="s">
        <v>46</v>
      </c>
      <c r="D60" s="32">
        <v>21151776.240000002</v>
      </c>
      <c r="E60" s="49"/>
      <c r="F60" s="49"/>
      <c r="G60" s="49"/>
      <c r="H60" s="49"/>
      <c r="I60" s="49"/>
      <c r="J60" s="49"/>
      <c r="K60" s="49"/>
      <c r="L60" s="49"/>
    </row>
    <row r="61" spans="1:12" ht="28.5" customHeight="1" x14ac:dyDescent="0.25">
      <c r="A61" s="63" t="s">
        <v>83</v>
      </c>
      <c r="B61" s="63"/>
      <c r="C61" s="55" t="s">
        <v>46</v>
      </c>
      <c r="D61" s="55">
        <v>4811629.7699999996</v>
      </c>
      <c r="E61" s="49"/>
      <c r="F61" s="53"/>
      <c r="G61" s="49"/>
      <c r="H61" s="49"/>
      <c r="I61" s="49"/>
      <c r="J61" s="49"/>
      <c r="K61" s="49"/>
      <c r="L61" s="49"/>
    </row>
  </sheetData>
  <mergeCells count="37">
    <mergeCell ref="A39:B39"/>
    <mergeCell ref="A2:L2"/>
    <mergeCell ref="A8:A10"/>
    <mergeCell ref="B8:B10"/>
    <mergeCell ref="C8:E8"/>
    <mergeCell ref="F8:F9"/>
    <mergeCell ref="G8:I8"/>
    <mergeCell ref="J8:J9"/>
    <mergeCell ref="K8:K9"/>
    <mergeCell ref="L8:L9"/>
    <mergeCell ref="A32:B32"/>
    <mergeCell ref="A33:B33"/>
    <mergeCell ref="A36:B36"/>
    <mergeCell ref="A37:B37"/>
    <mergeCell ref="A38:B38"/>
    <mergeCell ref="A51:B51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8:B58"/>
    <mergeCell ref="A59:B59"/>
    <mergeCell ref="A60:B60"/>
    <mergeCell ref="A61:B61"/>
    <mergeCell ref="A52:B52"/>
    <mergeCell ref="A53:B53"/>
    <mergeCell ref="A54:B54"/>
    <mergeCell ref="A55:B55"/>
    <mergeCell ref="A56:B56"/>
    <mergeCell ref="A57:B57"/>
  </mergeCells>
  <pageMargins left="0.17" right="0.17" top="0.17" bottom="0.17" header="0.31496062992125984" footer="0.31496062992125984"/>
  <pageSetup paperSize="9" scale="5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1C17614AA4674CA7E860D250A12E2A" ma:contentTypeVersion="8" ma:contentTypeDescription="Create a new document." ma:contentTypeScope="" ma:versionID="e12d11f5ccb6e3e39b3dc5c39247ea04">
  <xsd:schema xmlns:xsd="http://www.w3.org/2001/XMLSchema" xmlns:xs="http://www.w3.org/2001/XMLSchema" xmlns:p="http://schemas.microsoft.com/office/2006/metadata/properties" xmlns:ns3="c33203ee-eafc-4adc-a6e2-2be29446da9a" xmlns:ns4="28d8ba18-9071-4eee-aaee-6216c2f2d144" targetNamespace="http://schemas.microsoft.com/office/2006/metadata/properties" ma:root="true" ma:fieldsID="2cc4ff6b2a920913cf2f9bc67489f348" ns3:_="" ns4:_="">
    <xsd:import namespace="c33203ee-eafc-4adc-a6e2-2be29446da9a"/>
    <xsd:import namespace="28d8ba18-9071-4eee-aaee-6216c2f2d14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3203ee-eafc-4adc-a6e2-2be29446da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d8ba18-9071-4eee-aaee-6216c2f2d14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4013A0-A386-4E9B-A7FB-3F5F2CA34B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061762-BFBC-4403-A5AC-7548DD7C44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3203ee-eafc-4adc-a6e2-2be29446da9a"/>
    <ds:schemaRef ds:uri="28d8ba18-9071-4eee-aaee-6216c2f2d1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KOPĀ</vt:lpstr>
    </vt:vector>
  </TitlesOfParts>
  <Manager/>
  <Company>VOVA Centrālais fonds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X980219</dc:creator>
  <cp:keywords/>
  <dc:description/>
  <cp:lastModifiedBy>Gunita Nadziņa</cp:lastModifiedBy>
  <cp:revision/>
  <cp:lastPrinted>2024-10-09T11:22:34Z</cp:lastPrinted>
  <dcterms:created xsi:type="dcterms:W3CDTF">2000-10-19T05:10:39Z</dcterms:created>
  <dcterms:modified xsi:type="dcterms:W3CDTF">2024-10-09T11:22:39Z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0x0101002B1C17614AA4674CA7E860D250A12E2A</vt:lpwstr>
  </property>
  <property fmtid="{D5CDD505-2E9C-101B-9397-08002B2CF9AE}" pid="3" name="_activity">
    <vt:lpwstr/>
  </property>
</Properties>
</file>