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6\"/>
    </mc:Choice>
  </mc:AlternateContent>
  <xr:revisionPtr revIDLastSave="0" documentId="13_ncr:1_{FCDCF5E9-C970-4690-AF59-AFDDF41AE9FD}" xr6:coauthVersionLast="47" xr6:coauthVersionMax="47" xr10:uidLastSave="{00000000-0000-0000-0000-000000000000}"/>
  <bookViews>
    <workbookView xWindow="28680" yWindow="-120" windowWidth="29040" windowHeight="17520" xr2:uid="{037FDB16-40D9-4A00-B4D4-EF5118B357CE}"/>
  </bookViews>
  <sheets>
    <sheet name="Janvāris-februāris" sheetId="1" r:id="rId1"/>
  </sheets>
  <definedNames>
    <definedName name="_xlnm._FilterDatabase" localSheetId="0" hidden="1">'Janvāris-februāris'!$A$590:$H$590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3" i="1" l="1"/>
  <c r="E703" i="1"/>
  <c r="F690" i="1"/>
  <c r="G676" i="1"/>
  <c r="F665" i="1"/>
  <c r="E665" i="1"/>
  <c r="F632" i="1"/>
  <c r="E632" i="1"/>
  <c r="F629" i="1"/>
  <c r="F591" i="1"/>
  <c r="E591" i="1"/>
  <c r="H584" i="1"/>
  <c r="G583" i="1"/>
  <c r="F583" i="1"/>
  <c r="E583" i="1"/>
  <c r="H582" i="1"/>
  <c r="G581" i="1"/>
  <c r="F581" i="1"/>
  <c r="E581" i="1"/>
  <c r="H581" i="1" s="1"/>
  <c r="H580" i="1"/>
  <c r="H579" i="1"/>
  <c r="H578" i="1"/>
  <c r="H577" i="1"/>
  <c r="H576" i="1"/>
  <c r="H575" i="1"/>
  <c r="G574" i="1"/>
  <c r="F574" i="1"/>
  <c r="E574" i="1"/>
  <c r="H574" i="1" s="1"/>
  <c r="H573" i="1"/>
  <c r="G572" i="1"/>
  <c r="F572" i="1"/>
  <c r="E572" i="1"/>
  <c r="F568" i="1"/>
  <c r="E568" i="1"/>
  <c r="H568" i="1" s="1"/>
  <c r="H567" i="1"/>
  <c r="H566" i="1"/>
  <c r="H561" i="1"/>
  <c r="H560" i="1"/>
  <c r="H559" i="1"/>
  <c r="H558" i="1"/>
  <c r="H557" i="1"/>
  <c r="H556" i="1"/>
  <c r="H555" i="1"/>
  <c r="H554" i="1"/>
  <c r="H553" i="1"/>
  <c r="H552" i="1"/>
  <c r="H551" i="1"/>
  <c r="F550" i="1"/>
  <c r="E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F536" i="1"/>
  <c r="E536" i="1"/>
  <c r="H536" i="1" s="1"/>
  <c r="H535" i="1"/>
  <c r="H534" i="1"/>
  <c r="H533" i="1"/>
  <c r="H532" i="1"/>
  <c r="H531" i="1"/>
  <c r="H530" i="1"/>
  <c r="H529" i="1"/>
  <c r="H528" i="1"/>
  <c r="H527" i="1"/>
  <c r="H526" i="1"/>
  <c r="H525" i="1"/>
  <c r="H524" i="1"/>
  <c r="F523" i="1"/>
  <c r="E523" i="1"/>
  <c r="H523" i="1" s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F477" i="1"/>
  <c r="E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F420" i="1"/>
  <c r="E420" i="1"/>
  <c r="H420" i="1" s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F388" i="1"/>
  <c r="E388" i="1"/>
  <c r="H388" i="1" s="1"/>
  <c r="H387" i="1"/>
  <c r="H386" i="1"/>
  <c r="H385" i="1"/>
  <c r="H384" i="1"/>
  <c r="H383" i="1"/>
  <c r="H382" i="1"/>
  <c r="H381" i="1"/>
  <c r="H380" i="1"/>
  <c r="H379" i="1"/>
  <c r="H378" i="1"/>
  <c r="F377" i="1"/>
  <c r="E377" i="1"/>
  <c r="H377" i="1" s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F354" i="1"/>
  <c r="E354" i="1"/>
  <c r="H354" i="1" s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F314" i="1"/>
  <c r="E314" i="1"/>
  <c r="H314" i="1" s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F289" i="1"/>
  <c r="E289" i="1"/>
  <c r="H289" i="1" s="1"/>
  <c r="H288" i="1"/>
  <c r="H287" i="1"/>
  <c r="H286" i="1"/>
  <c r="H285" i="1"/>
  <c r="H284" i="1"/>
  <c r="H283" i="1"/>
  <c r="H282" i="1"/>
  <c r="H281" i="1"/>
  <c r="H280" i="1"/>
  <c r="H279" i="1"/>
  <c r="H278" i="1"/>
  <c r="F277" i="1"/>
  <c r="E277" i="1"/>
  <c r="H277" i="1" s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F73" i="1"/>
  <c r="E73" i="1"/>
  <c r="H73" i="1" s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F562" i="1" s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600" i="1" l="1"/>
  <c r="F600" i="1"/>
  <c r="E651" i="1"/>
  <c r="F651" i="1"/>
  <c r="E615" i="1"/>
  <c r="E657" i="1"/>
  <c r="F634" i="1"/>
  <c r="F657" i="1"/>
  <c r="F667" i="1"/>
  <c r="E676" i="1"/>
  <c r="E694" i="1"/>
  <c r="E648" i="1"/>
  <c r="F694" i="1"/>
  <c r="E690" i="1"/>
  <c r="F676" i="1"/>
  <c r="H550" i="1"/>
  <c r="E629" i="1"/>
  <c r="E667" i="1"/>
  <c r="H477" i="1"/>
  <c r="E593" i="1"/>
  <c r="E634" i="1"/>
  <c r="H583" i="1"/>
  <c r="F585" i="1"/>
  <c r="F593" i="1"/>
  <c r="F648" i="1"/>
  <c r="F615" i="1"/>
  <c r="H572" i="1"/>
  <c r="E585" i="1"/>
  <c r="E562" i="1"/>
  <c r="H24" i="1"/>
  <c r="F705" i="1" l="1"/>
  <c r="H585" i="1"/>
  <c r="F709" i="1"/>
  <c r="F708" i="1" s="1"/>
  <c r="H562" i="1"/>
  <c r="F713" i="1" l="1"/>
</calcChain>
</file>

<file path=xl/sharedStrings.xml><?xml version="1.0" encoding="utf-8"?>
<sst xmlns="http://schemas.openxmlformats.org/spreadsheetml/2006/main" count="1957" uniqueCount="1245">
  <si>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</si>
  <si>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</si>
  <si>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</si>
  <si>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</si>
  <si>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</si>
  <si>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</si>
  <si>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</si>
  <si>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</si>
  <si>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</si>
  <si>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</si>
  <si>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</si>
  <si>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</si>
  <si>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</si>
  <si>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</si>
  <si>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</si>
  <si>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</si>
  <si>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</si>
  <si>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</si>
  <si>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</si>
  <si>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</si>
  <si>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</si>
  <si>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</si>
  <si>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</si>
  <si>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</si>
  <si>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</si>
  <si>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</si>
  <si>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</si>
  <si>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</si>
  <si>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</si>
  <si>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</si>
  <si>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</si>
  <si>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</si>
  <si>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</si>
  <si>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</si>
  <si>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</si>
  <si>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</si>
  <si>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</si>
  <si>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</si>
  <si>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</si>
  <si>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</si>
  <si>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</si>
  <si>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</si>
  <si>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</si>
  <si>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</si>
  <si>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</si>
  <si>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</si>
  <si>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</si>
  <si>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</si>
  <si>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</si>
  <si>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</si>
  <si>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</si>
  <si>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</si>
  <si>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</si>
  <si>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</si>
  <si>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</si>
  <si>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</si>
  <si>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</si>
  <si>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</si>
  <si>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</si>
  <si>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</si>
  <si>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</si>
  <si>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</si>
  <si>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</si>
  <si>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</si>
  <si>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</si>
  <si>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</si>
  <si>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</si>
  <si>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</si>
  <si>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</si>
  <si>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</si>
  <si>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</si>
  <si>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</si>
  <si>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</si>
  <si>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</si>
  <si>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</si>
  <si>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</si>
  <si>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</si>
  <si>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</si>
  <si>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</si>
  <si>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</si>
  <si>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</si>
  <si>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</si>
  <si>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</si>
  <si>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</si>
  <si>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</si>
  <si>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</si>
  <si>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</si>
  <si>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</si>
  <si>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 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</si>
  <si>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</si>
  <si>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</si>
  <si>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</si>
  <si>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</si>
  <si>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</si>
  <si>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</si>
  <si>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</si>
  <si>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</si>
  <si>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</si>
  <si>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I42.0;I42.2;I42.8;I47.1;I47.2;I48.0-I48.4;I48.9;I50.0;I50.1;I50.9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</si>
  <si>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</si>
  <si>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</si>
  <si>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</si>
  <si>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</si>
  <si>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</si>
  <si>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</si>
  <si>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</si>
  <si>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</si>
  <si>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</si>
  <si>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</si>
  <si>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</si>
  <si>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</si>
  <si>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</si>
  <si>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</si>
  <si>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</si>
  <si>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</si>
  <si>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</si>
  <si>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</si>
  <si>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</si>
  <si>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</si>
  <si>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</si>
  <si>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</si>
  <si>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</si>
  <si>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</si>
  <si>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</si>
  <si>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</si>
  <si>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</si>
  <si>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</si>
  <si>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</si>
  <si>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</si>
  <si>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</si>
  <si>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</si>
  <si>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</si>
  <si>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</si>
  <si>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</si>
  <si>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</si>
  <si>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</si>
  <si>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</si>
  <si>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</si>
  <si>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</si>
  <si>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</si>
  <si>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</si>
  <si>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</si>
  <si>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 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</si>
  <si>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</si>
  <si>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</si>
  <si>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</si>
  <si>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</si>
  <si>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</si>
  <si>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</si>
  <si>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</si>
  <si>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</si>
  <si>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</si>
  <si>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</si>
  <si>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</si>
  <si>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</si>
  <si>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</si>
  <si>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</si>
  <si>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</si>
  <si>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</si>
  <si>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</si>
  <si>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</si>
  <si>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</si>
  <si>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</si>
  <si>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</si>
  <si>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</si>
  <si>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</si>
  <si>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</si>
  <si>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</si>
  <si>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</si>
  <si>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</si>
  <si>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</si>
  <si>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</si>
  <si>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</si>
  <si>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</si>
  <si>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</si>
  <si>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</si>
  <si>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</si>
  <si>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</si>
  <si>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</si>
  <si>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</si>
  <si>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</si>
  <si>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</si>
  <si>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</si>
  <si>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</si>
  <si>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</si>
  <si>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</si>
  <si>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</si>
  <si>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</si>
  <si>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</si>
  <si>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</si>
  <si>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</si>
  <si>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</si>
  <si>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</si>
  <si>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</si>
  <si>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</si>
  <si>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</si>
  <si>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</si>
  <si>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</si>
  <si>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</si>
  <si>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</si>
  <si>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</si>
  <si>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</si>
  <si>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</si>
  <si>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</si>
  <si>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</si>
  <si>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</si>
  <si>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</si>
  <si>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</si>
  <si>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</si>
  <si>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</si>
  <si>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</si>
  <si>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</si>
  <si>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</si>
  <si>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</si>
  <si>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</si>
  <si>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</si>
  <si>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</si>
  <si>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</si>
  <si>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</si>
  <si>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</si>
  <si>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</si>
  <si>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</si>
  <si>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</si>
  <si>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</si>
  <si>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</si>
  <si>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</si>
  <si>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</si>
  <si>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</si>
  <si>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</si>
  <si>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</si>
  <si>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C30.0;C30.1;C31.0-C31.3;C31.8;C31.9;C32.0-C32.3;C32.8;C32.9;C33;C34.0-C34.3;C34.8;C34.9;C37;C38.0-C38.4;C38.8;C39.0;C39.8;C39.9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</si>
  <si>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</si>
  <si>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</si>
  <si>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</si>
  <si>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</si>
  <si>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</si>
  <si>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</si>
  <si>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</si>
  <si>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</si>
  <si>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</si>
  <si>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</si>
  <si>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</si>
  <si>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</si>
  <si>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</si>
  <si>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</si>
  <si>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</si>
  <si>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</si>
  <si>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</si>
  <si>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</si>
  <si>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</si>
  <si>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</si>
  <si>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</si>
  <si>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</si>
  <si>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</si>
  <si>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</si>
  <si>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</si>
  <si>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</si>
  <si>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</si>
  <si>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</si>
  <si>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</si>
  <si>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</si>
  <si>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</si>
  <si>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</si>
  <si>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</si>
  <si>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</si>
  <si>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</si>
  <si>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</si>
  <si>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</si>
  <si>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</si>
  <si>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</si>
  <si>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</si>
  <si>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</si>
  <si>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</si>
  <si>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</si>
  <si>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</si>
  <si>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</si>
  <si>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</si>
  <si>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</si>
  <si>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</si>
  <si>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</si>
  <si>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</si>
  <si>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</si>
  <si>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</si>
  <si>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</si>
  <si>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</si>
  <si>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</si>
  <si>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</si>
  <si>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</si>
  <si>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</si>
  <si>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</si>
  <si>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</si>
  <si>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</si>
  <si>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</si>
  <si>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</si>
  <si>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</si>
  <si>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</si>
  <si>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</si>
  <si>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</si>
  <si>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</si>
  <si>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</si>
  <si>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</si>
  <si>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</si>
  <si>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</si>
  <si>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</si>
  <si>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</si>
  <si>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</si>
  <si>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</si>
  <si>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</si>
  <si>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</si>
  <si>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</si>
  <si>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</si>
  <si>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</si>
  <si>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</si>
  <si>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</si>
  <si>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</si>
  <si>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</si>
  <si>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</si>
  <si>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</si>
  <si>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</si>
  <si>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</si>
  <si>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</si>
  <si>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</si>
  <si>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</si>
  <si>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</si>
  <si>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</si>
  <si>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</si>
  <si>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</si>
  <si>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</si>
  <si>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</si>
  <si>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</si>
  <si>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</si>
  <si>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</si>
  <si>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</si>
  <si>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</si>
  <si>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</si>
  <si>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</si>
  <si>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</si>
  <si>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</si>
  <si>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</si>
  <si>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</si>
  <si>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</si>
  <si>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</si>
  <si>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</si>
  <si>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</si>
  <si>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</si>
  <si>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</si>
  <si>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</si>
  <si>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</si>
  <si>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</si>
  <si>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</si>
  <si>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</si>
  <si>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</si>
  <si>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</si>
  <si>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</si>
  <si>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</si>
  <si>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</si>
  <si>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</si>
  <si>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</si>
  <si>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</si>
  <si>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</si>
  <si>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</si>
  <si>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</si>
  <si>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</si>
  <si>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</si>
  <si>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</si>
  <si>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</si>
  <si>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</si>
  <si>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</si>
  <si>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</si>
  <si>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</si>
  <si>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</si>
  <si>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</si>
  <si>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</si>
  <si>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</si>
  <si>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</si>
  <si>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C76.0-C76.5;C76.7;C76.8;C77.0-C77.5;C77.8;C77.9;C78.0-C78.8;C79.0-C79.9;C80.0;C80.9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</si>
  <si>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</si>
  <si>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</si>
  <si>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</si>
  <si>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</si>
  <si>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</si>
  <si>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</si>
  <si>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</si>
  <si>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</si>
  <si>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</si>
  <si>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</si>
  <si>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</si>
  <si>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</si>
  <si>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</si>
  <si>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</si>
  <si>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</si>
  <si>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</si>
  <si>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</si>
  <si>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C96.4-C96.9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</si>
  <si>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</si>
  <si>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</si>
  <si>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</si>
  <si>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</si>
  <si>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</si>
  <si>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</si>
  <si>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</si>
  <si>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</si>
  <si>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</si>
  <si>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</si>
  <si>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</si>
  <si>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</si>
  <si>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</si>
  <si>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</si>
  <si>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</si>
  <si>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</si>
  <si>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</si>
  <si>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</si>
  <si>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</si>
  <si>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</si>
  <si>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</si>
  <si>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</si>
  <si>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</si>
  <si>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</si>
  <si>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</si>
  <si>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</si>
  <si>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</si>
  <si>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</si>
  <si>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</si>
  <si>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</si>
  <si>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</si>
  <si>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</si>
  <si>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</si>
  <si>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</si>
  <si>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</si>
  <si>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</si>
  <si>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</si>
  <si>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</si>
  <si>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C96.0; C96.2; C96.4-C96.9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</si>
  <si>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</si>
  <si>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</si>
  <si>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</si>
  <si>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</si>
  <si>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</si>
  <si>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</si>
  <si>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</si>
  <si>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</si>
  <si>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</si>
  <si>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</si>
  <si>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</si>
  <si>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</si>
  <si>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</si>
  <si>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</si>
  <si>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</si>
  <si>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</si>
  <si>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</si>
  <si>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</si>
  <si>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</si>
  <si>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</si>
  <si>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</si>
  <si>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</si>
  <si>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</si>
  <si>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</si>
  <si>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</si>
  <si>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</si>
  <si>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</si>
  <si>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</si>
  <si>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</si>
  <si>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</si>
  <si>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</si>
  <si>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</si>
  <si>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</si>
  <si>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</si>
  <si>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</si>
  <si>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</si>
  <si>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</si>
  <si>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</si>
  <si>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</si>
  <si>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</si>
  <si>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5.17. </t>
  </si>
  <si>
    <t>Labdabīgi audzēji</t>
  </si>
  <si>
    <t>D25.0-D25.2, D25.9 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</si>
  <si>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</si>
  <si>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</si>
  <si>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</si>
  <si>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</si>
  <si>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</si>
  <si>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</si>
  <si>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</si>
  <si>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</si>
  <si>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</si>
  <si>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</si>
  <si>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</si>
  <si>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</si>
  <si>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</si>
  <si>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</si>
  <si>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</si>
  <si>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</si>
  <si>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</si>
  <si>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</si>
  <si>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</si>
  <si>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</si>
  <si>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</si>
  <si>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</si>
  <si>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</si>
  <si>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</si>
  <si>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</si>
  <si>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</si>
  <si>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</si>
  <si>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</si>
  <si>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</si>
  <si>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</si>
  <si>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</si>
  <si>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</si>
  <si>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</si>
  <si>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</t>
  </si>
  <si>
    <t>50;75;100</t>
  </si>
  <si>
    <t>7.1.</t>
  </si>
  <si>
    <t>Akūts nazofaringīts</t>
  </si>
  <si>
    <t>J00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</si>
  <si>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</si>
  <si>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</si>
  <si>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</si>
  <si>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</si>
  <si>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</si>
  <si>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</si>
  <si>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</si>
  <si>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</si>
  <si>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</si>
  <si>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7.5.'</t>
  </si>
  <si>
    <t>Sezonālā gripa, ja vīruss nav identificēts</t>
  </si>
  <si>
    <t>J11.0;J11.1;J11.8</t>
  </si>
  <si>
    <t>7.5.</t>
  </si>
  <si>
    <t>Streptococcus pneumoniae ierosināta pneimonija</t>
  </si>
  <si>
    <t>J13</t>
  </si>
  <si>
    <t>7.6.</t>
  </si>
  <si>
    <t>Citur neklasificēta bakteriāla pneimonija</t>
  </si>
  <si>
    <t>J15.0-J15.9</t>
  </si>
  <si>
    <t>7.7.</t>
  </si>
  <si>
    <t>Citu mikroorganismu ierosināta, citur neklasificēta pneimonija</t>
  </si>
  <si>
    <t>J16.0;J16.8</t>
  </si>
  <si>
    <t>7.8.</t>
  </si>
  <si>
    <t>Neprecizēta mikroorganisma ierosināta pneimonija</t>
  </si>
  <si>
    <t>J18.0-J18.2;J18.8;J18.9</t>
  </si>
  <si>
    <t>7.9.</t>
  </si>
  <si>
    <t>Akūts bronhīts</t>
  </si>
  <si>
    <t>J20.0-J20.9</t>
  </si>
  <si>
    <t>7.10.</t>
  </si>
  <si>
    <t>Cita hroniska obstruktīva plaušu slimība</t>
  </si>
  <si>
    <t>J44.0;J44.1;J44.8;J44.9</t>
  </si>
  <si>
    <t>7.11.</t>
  </si>
  <si>
    <t>Astma</t>
  </si>
  <si>
    <t>J45.0;J45.1;J45.8;J45.9</t>
  </si>
  <si>
    <t>7.12.</t>
  </si>
  <si>
    <t>Bronhektāzes</t>
  </si>
  <si>
    <t>J47</t>
  </si>
  <si>
    <t>7.13.</t>
  </si>
  <si>
    <t>Hipersensitivitātes pneimonīts, ko izraisījuši organiski putekļi</t>
  </si>
  <si>
    <t>J67.0-J67.9</t>
  </si>
  <si>
    <t>7.14.</t>
  </si>
  <si>
    <t>Citas intersticiālas plaušu slimības</t>
  </si>
  <si>
    <t>J84.0;J84.1;J84.8;J84.9</t>
  </si>
  <si>
    <t>7.15.</t>
  </si>
  <si>
    <t>Elpošanas orgānu bojājums citur klasificētu slimību dēļ</t>
  </si>
  <si>
    <t>J99.0;J99.1;J99.8</t>
  </si>
  <si>
    <t>8.</t>
  </si>
  <si>
    <t>Endokrīnās, uztures un vielmaiņas slimības</t>
  </si>
  <si>
    <t>E03; E05; E10; E11; E13; E20; E22; E23; E25; E27; E30; E34; E55; E78; E83; E84; E89; 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</si>
  <si>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</si>
  <si>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</si>
  <si>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</si>
  <si>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</si>
  <si>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</si>
  <si>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</si>
  <si>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</si>
  <si>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</si>
  <si>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E10.0-10.9</t>
  </si>
  <si>
    <t>8.4.</t>
  </si>
  <si>
    <t>Insulīnneatkarīgs cukura diabēts</t>
  </si>
  <si>
    <t>E11.0-E11.9; E11</t>
  </si>
  <si>
    <t>8.5.</t>
  </si>
  <si>
    <t>Cits precizēts cukura diabēts</t>
  </si>
  <si>
    <t>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</si>
  <si>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</si>
  <si>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</si>
  <si>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</si>
  <si>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</si>
  <si>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</si>
  <si>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</si>
  <si>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</si>
  <si>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</si>
  <si>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</si>
  <si>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</si>
  <si>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</si>
  <si>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</si>
  <si>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</si>
  <si>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</si>
  <si>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</si>
  <si>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</si>
  <si>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</si>
  <si>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</si>
  <si>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</si>
  <si>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</si>
  <si>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 E27.3; 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</si>
  <si>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</si>
  <si>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</si>
  <si>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</si>
  <si>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</si>
  <si>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</si>
  <si>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</si>
  <si>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</si>
  <si>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</si>
  <si>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</si>
  <si>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</si>
  <si>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</si>
  <si>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</si>
  <si>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</si>
  <si>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</si>
  <si>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</si>
  <si>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</si>
  <si>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</si>
  <si>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</si>
  <si>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</si>
  <si>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</si>
  <si>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</si>
  <si>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</si>
  <si>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</si>
  <si>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</si>
  <si>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</si>
  <si>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</si>
  <si>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</si>
  <si>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</si>
  <si>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</si>
  <si>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</si>
  <si>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</si>
  <si>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</si>
  <si>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</si>
  <si>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</si>
  <si>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</si>
  <si>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</si>
  <si>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</si>
  <si>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</si>
  <si>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</si>
  <si>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</si>
  <si>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</si>
  <si>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</si>
  <si>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</si>
  <si>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</si>
  <si>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</si>
  <si>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</si>
  <si>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</si>
  <si>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</si>
  <si>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</si>
  <si>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</si>
  <si>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</si>
  <si>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</si>
  <si>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</si>
  <si>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</si>
  <si>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</si>
  <si>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</si>
  <si>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</si>
  <si>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</si>
  <si>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</si>
  <si>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</si>
  <si>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</si>
  <si>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</si>
  <si>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</si>
  <si>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</si>
  <si>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</si>
  <si>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</si>
  <si>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</si>
  <si>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</si>
  <si>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</si>
  <si>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</si>
  <si>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</si>
  <si>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</si>
  <si>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</si>
  <si>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</si>
  <si>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</si>
  <si>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</si>
  <si>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</si>
  <si>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</si>
  <si>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</si>
  <si>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</si>
  <si>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</si>
  <si>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</si>
  <si>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</si>
  <si>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</si>
  <si>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</si>
  <si>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</si>
  <si>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</si>
  <si>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</si>
  <si>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</si>
  <si>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</si>
  <si>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</si>
  <si>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</si>
  <si>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</si>
  <si>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</si>
  <si>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</si>
  <si>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</si>
  <si>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</si>
  <si>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</si>
  <si>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</si>
  <si>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</si>
  <si>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</si>
  <si>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</si>
  <si>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</si>
  <si>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</si>
  <si>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</si>
  <si>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</si>
  <si>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</si>
  <si>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</si>
  <si>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</si>
  <si>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</si>
  <si>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</si>
  <si>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</si>
  <si>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</si>
  <si>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</si>
  <si>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</si>
  <si>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</si>
  <si>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</si>
  <si>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</si>
  <si>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</si>
  <si>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</si>
  <si>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</si>
  <si>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</si>
  <si>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</si>
  <si>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</si>
  <si>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</si>
  <si>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</si>
  <si>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</si>
  <si>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</si>
  <si>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</si>
  <si>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</si>
  <si>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</si>
  <si>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</si>
  <si>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</si>
  <si>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</si>
  <si>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</si>
  <si>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</si>
  <si>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</si>
  <si>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</si>
  <si>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</si>
  <si>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</si>
  <si>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</si>
  <si>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</si>
  <si>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</si>
  <si>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</si>
  <si>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</si>
  <si>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</si>
  <si>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</si>
  <si>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</si>
  <si>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</si>
  <si>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</si>
  <si>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</si>
  <si>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</si>
  <si>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</si>
  <si>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</si>
  <si>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</si>
  <si>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</si>
  <si>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</si>
  <si>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</si>
  <si>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</si>
  <si>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</si>
  <si>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</si>
  <si>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</si>
  <si>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</si>
  <si>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</si>
  <si>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</si>
  <si>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</si>
  <si>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</si>
  <si>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</si>
  <si>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</si>
  <si>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</si>
  <si>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</si>
  <si>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</si>
  <si>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</si>
  <si>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</si>
  <si>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</si>
  <si>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</si>
  <si>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</si>
  <si>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</si>
  <si>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</si>
  <si>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G43.0-G43.3, G43.8, G43.9;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</si>
  <si>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</si>
  <si>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</si>
  <si>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</si>
  <si>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</si>
  <si>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</si>
  <si>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</si>
  <si>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</si>
  <si>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</si>
  <si>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</si>
  <si>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</si>
  <si>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</si>
  <si>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</si>
  <si>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</si>
  <si>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</si>
  <si>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 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</si>
  <si>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</si>
  <si>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</si>
  <si>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</si>
  <si>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</si>
  <si>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</si>
  <si>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</si>
  <si>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</si>
  <si>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</si>
  <si>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</si>
  <si>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</si>
  <si>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 G45.8; 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</si>
  <si>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</si>
  <si>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</si>
  <si>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</si>
  <si>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</si>
  <si>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</si>
  <si>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</si>
  <si>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</si>
  <si>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</si>
  <si>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</si>
  <si>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</si>
  <si>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</si>
  <si>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</si>
  <si>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</si>
  <si>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</si>
  <si>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</si>
  <si>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</si>
  <si>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</si>
  <si>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</si>
  <si>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slimība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</si>
  <si>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</si>
  <si>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</si>
  <si>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</si>
  <si>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</si>
  <si>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</si>
  <si>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</si>
  <si>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</si>
  <si>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</si>
  <si>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</si>
  <si>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</si>
  <si>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</si>
  <si>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</si>
  <si>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</si>
  <si>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</si>
  <si>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</si>
  <si>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</si>
  <si>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</si>
  <si>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</si>
  <si>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</si>
  <si>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</si>
  <si>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</si>
  <si>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</si>
  <si>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</si>
  <si>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</si>
  <si>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</si>
  <si>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</si>
  <si>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</si>
  <si>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</si>
  <si>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</si>
  <si>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</si>
  <si>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</si>
  <si>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</si>
  <si>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</si>
  <si>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</si>
  <si>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</si>
  <si>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</si>
  <si>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</si>
  <si>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</si>
  <si>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</si>
  <si>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</si>
  <si>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</si>
  <si>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</si>
  <si>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</si>
  <si>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</si>
  <si>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</si>
  <si>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</si>
  <si>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</si>
  <si>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</si>
  <si>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</si>
  <si>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</si>
  <si>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</si>
  <si>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</si>
  <si>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</si>
  <si>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</si>
  <si>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</si>
  <si>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</si>
  <si>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</si>
  <si>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</si>
  <si>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</si>
  <si>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</si>
  <si>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</si>
  <si>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</si>
  <si>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</si>
  <si>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</si>
  <si>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</si>
  <si>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</si>
  <si>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</si>
  <si>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</si>
  <si>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</si>
  <si>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</si>
  <si>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</si>
  <si>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</si>
  <si>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F23.0-F23.3; F23.8; F23.80; F23.9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</si>
  <si>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</si>
  <si>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</si>
  <si>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</si>
  <si>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</si>
  <si>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</si>
  <si>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</si>
  <si>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</si>
  <si>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</si>
  <si>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F32.1- F32.3</t>
  </si>
  <si>
    <t>15.12.</t>
  </si>
  <si>
    <t>Rekurenti depresīvi traucējumi</t>
  </si>
  <si>
    <t>F33.0-F33.4;F33.8;F33.9</t>
  </si>
  <si>
    <t>15.13.</t>
  </si>
  <si>
    <t>Viegla garīga atpalicība</t>
  </si>
  <si>
    <t>F70.0;F70.1;F70.8;F70.9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</si>
  <si>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</si>
  <si>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</si>
  <si>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</si>
  <si>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</si>
  <si>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</si>
  <si>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</si>
  <si>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</si>
  <si>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</si>
  <si>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</si>
  <si>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</si>
  <si>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</si>
  <si>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</si>
  <si>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</si>
  <si>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</si>
  <si>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</si>
  <si>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</si>
  <si>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</si>
  <si>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</si>
  <si>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</si>
  <si>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</si>
  <si>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</si>
  <si>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</si>
  <si>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</si>
  <si>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</si>
  <si>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</si>
  <si>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</si>
  <si>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</si>
  <si>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</si>
  <si>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</si>
  <si>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</si>
  <si>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</si>
  <si>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</si>
  <si>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</si>
  <si>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</si>
  <si>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</si>
  <si>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</si>
  <si>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</si>
  <si>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</si>
  <si>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</si>
  <si>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</si>
  <si>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</si>
  <si>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</si>
  <si>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</si>
  <si>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</si>
  <si>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</si>
  <si>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</si>
  <si>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</si>
  <si>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</si>
  <si>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</si>
  <si>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</si>
  <si>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</si>
  <si>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</si>
  <si>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</si>
  <si>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</si>
  <si>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</si>
  <si>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</si>
  <si>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</si>
  <si>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</si>
  <si>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</si>
  <si>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</si>
  <si>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</si>
  <si>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</si>
  <si>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</si>
  <si>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</si>
  <si>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</si>
  <si>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</si>
  <si>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</si>
  <si>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</si>
  <si>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</si>
  <si>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</si>
  <si>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</si>
  <si>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</si>
  <si>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</si>
  <si>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</si>
  <si>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</si>
  <si>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</si>
  <si>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</si>
  <si>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</si>
  <si>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</si>
  <si>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</si>
  <si>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</si>
  <si>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</si>
  <si>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</si>
  <si>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 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</si>
  <si>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</si>
  <si>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</si>
  <si>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</si>
  <si>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</si>
  <si>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</si>
  <si>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</si>
  <si>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</si>
  <si>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</si>
  <si>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</si>
  <si>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</si>
  <si>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</si>
  <si>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 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</si>
  <si>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</si>
  <si>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</si>
  <si>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</si>
  <si>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</si>
  <si>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</si>
  <si>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</si>
  <si>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</si>
  <si>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</si>
  <si>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</si>
  <si>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</si>
  <si>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</si>
  <si>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</si>
  <si>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</si>
  <si>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</si>
  <si>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</si>
  <si>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</si>
  <si>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</si>
  <si>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</si>
  <si>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</si>
  <si>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</si>
  <si>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</si>
  <si>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</si>
  <si>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</si>
  <si>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 KOPĀ I: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</si>
  <si>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</si>
  <si>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</si>
  <si>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</si>
  <si>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</si>
  <si>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</si>
  <si>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</si>
  <si>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</si>
  <si>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</si>
  <si>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</si>
  <si>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</si>
  <si>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</si>
  <si>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</si>
  <si>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</si>
  <si>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</si>
  <si>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</si>
  <si>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</si>
  <si>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</si>
  <si>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</si>
  <si>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</si>
  <si>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</si>
  <si>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</si>
  <si>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</si>
  <si>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</si>
  <si>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</si>
  <si>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</si>
  <si>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</si>
  <si>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</si>
  <si>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</si>
  <si>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</si>
  <si>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</si>
  <si>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</si>
  <si>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</si>
  <si>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Iridociklīts</t>
  </si>
  <si>
    <t>H20</t>
  </si>
  <si>
    <t>Citi koagulācijas traucējumi</t>
  </si>
  <si>
    <t>D68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</si>
  <si>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</si>
  <si>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</si>
  <si>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</si>
  <si>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</si>
  <si>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</si>
  <si>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</si>
  <si>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</si>
  <si>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</si>
  <si>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</si>
  <si>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Plaušu embolija</t>
  </si>
  <si>
    <t>I26</t>
  </si>
  <si>
    <t>Citas kardiopulmonālas slimības</t>
  </si>
  <si>
    <t>I27</t>
  </si>
  <si>
    <t>Citas perikarda slimības</t>
  </si>
  <si>
    <t>I31</t>
  </si>
  <si>
    <t>Akūts un subakūts endokardīts</t>
  </si>
  <si>
    <t>I33</t>
  </si>
  <si>
    <t>I42</t>
  </si>
  <si>
    <t>Citi vadīšanas traucējumi</t>
  </si>
  <si>
    <t>I45</t>
  </si>
  <si>
    <t>I47</t>
  </si>
  <si>
    <t>Cita veida sirds aritmijas</t>
  </si>
  <si>
    <t>I49</t>
  </si>
  <si>
    <t>I67</t>
  </si>
  <si>
    <t>I69</t>
  </si>
  <si>
    <t>Aortas aneirisma un atslāņošanās</t>
  </si>
  <si>
    <t>I71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</si>
  <si>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</si>
  <si>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</si>
  <si>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</si>
  <si>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</si>
  <si>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</si>
  <si>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</si>
  <si>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</si>
  <si>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C24</t>
  </si>
  <si>
    <t>C49</t>
  </si>
  <si>
    <t>C71</t>
  </si>
  <si>
    <t>Muguras smadzeņu, kraniālo nervu u.c.centr.nervu sist.daļu ļaund.audz.</t>
  </si>
  <si>
    <t>C72</t>
  </si>
  <si>
    <t>C74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</si>
  <si>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</si>
  <si>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</si>
  <si>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</si>
  <si>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</si>
  <si>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</si>
  <si>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</si>
  <si>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</si>
  <si>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</si>
  <si>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</si>
  <si>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</si>
  <si>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</si>
  <si>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</si>
  <si>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Lichen simplex chronicus un niezulis (prurigo)</t>
  </si>
  <si>
    <t>L28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</si>
  <si>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</si>
  <si>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</si>
  <si>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</si>
  <si>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</si>
  <si>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</si>
  <si>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E10</t>
  </si>
  <si>
    <t>E13</t>
  </si>
  <si>
    <t>E20</t>
  </si>
  <si>
    <t>Hiperparatireoze un citi epitēlijķermenīšu funkcijas traucējumi</t>
  </si>
  <si>
    <t>E21</t>
  </si>
  <si>
    <t>E23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</si>
  <si>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</si>
  <si>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</si>
  <si>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</si>
  <si>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</si>
  <si>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</si>
  <si>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</si>
  <si>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</si>
  <si>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</si>
  <si>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</si>
  <si>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</si>
  <si>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E83</t>
  </si>
  <si>
    <t>Amiloidoze</t>
  </si>
  <si>
    <t>E85</t>
  </si>
  <si>
    <t>Citur neklasificēti pēcmanipulāciju, endokrīni un vielmaiņas traucējumi</t>
  </si>
  <si>
    <t>E89</t>
  </si>
  <si>
    <t>Citas aknu slimības</t>
  </si>
  <si>
    <t>K76</t>
  </si>
  <si>
    <t>K92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</si>
  <si>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</si>
  <si>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</si>
  <si>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</si>
  <si>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</si>
  <si>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</si>
  <si>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</si>
  <si>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</si>
  <si>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</si>
  <si>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Citi bakteriāli ierosinātāji kā citās nodaļās klasificētu slimību cēloņi</t>
  </si>
  <si>
    <t>B96</t>
  </si>
  <si>
    <t>Muskuļu, skeleta un saistaudu slimības</t>
  </si>
  <si>
    <t>Juvenīlais artrīts</t>
  </si>
  <si>
    <t>M08</t>
  </si>
  <si>
    <t>Podagra</t>
  </si>
  <si>
    <t>M10</t>
  </si>
  <si>
    <t>Nodozais poliarterīts un radniecīgi stāvokļi</t>
  </si>
  <si>
    <t>M30</t>
  </si>
  <si>
    <t>M31</t>
  </si>
  <si>
    <t>M32</t>
  </si>
  <si>
    <t>M35</t>
  </si>
  <si>
    <t>Osteomielīts</t>
  </si>
  <si>
    <t>M86</t>
  </si>
  <si>
    <t>Noteikti perinatālā perioda stāvokļi</t>
  </si>
  <si>
    <t>Iedzimtas vīrusslimības</t>
  </si>
  <si>
    <t>P35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</si>
  <si>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</si>
  <si>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</si>
  <si>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</si>
  <si>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</si>
  <si>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</si>
  <si>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</si>
  <si>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Cistiskā nieru slimība</t>
  </si>
  <si>
    <t>Q61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</si>
  <si>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</si>
  <si>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</si>
  <si>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</si>
  <si>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</si>
  <si>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</si>
  <si>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vīrieša fenotipu</t>
  </si>
  <si>
    <t>Q98</t>
  </si>
  <si>
    <t>Encefalīts, mielīts un encefalomielīts</t>
  </si>
  <si>
    <t>G04</t>
  </si>
  <si>
    <t>Citas bazālo gangliju deģeneratīvas slimības</t>
  </si>
  <si>
    <t>G23</t>
  </si>
  <si>
    <t>G24</t>
  </si>
  <si>
    <t>Cita veida akūta diseminēta demielinizācija</t>
  </si>
  <si>
    <t>G36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</si>
  <si>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</si>
  <si>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</si>
  <si>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</si>
  <si>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</si>
  <si>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</si>
  <si>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</si>
  <si>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</si>
  <si>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</si>
  <si>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</si>
  <si>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Citas miopātijas</t>
  </si>
  <si>
    <t>G72</t>
  </si>
  <si>
    <t>Neiromuskulārās sinapses un muskuļu patoloģija citur klasificētu slimību dēļ</t>
  </si>
  <si>
    <t>G73</t>
  </si>
  <si>
    <t>G95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</si>
  <si>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</si>
  <si>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</si>
  <si>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</si>
  <si>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</si>
  <si>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</si>
  <si>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</si>
  <si>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</si>
  <si>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</si>
  <si>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</si>
  <si>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</si>
  <si>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</si>
  <si>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</si>
  <si>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</si>
  <si>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</si>
  <si>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</si>
  <si>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</si>
  <si>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</si>
  <si>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</si>
  <si>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</si>
  <si>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</si>
  <si>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Citur neklasificētas sāpes</t>
  </si>
  <si>
    <t>R52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</si>
  <si>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</si>
  <si>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</si>
  <si>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</si>
  <si>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</si>
  <si>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</si>
  <si>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</si>
  <si>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</si>
  <si>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Atsevišķi rēķini, kuri netika iekļauti Veselības aprūpes pakalpojumu apmaksas norēķinu sistēmas “Vadības informācijas sistēma”  rēķinos:</t>
  </si>
  <si>
    <t>KOPĀ I+II+IV+V+VI+VII+VIII+IX: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</si>
  <si>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</si>
  <si>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</si>
  <si>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2026.gada janvāris-februāris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</si>
</sst>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27" applyBorder="0"/>
  </cellStyleXfs>
  <cellXfs count="189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vertical="center"/>
    </xf>
    <xf numFmtId="3" fontId="5" fillId="0" borderId="0" xfId="1" applyNumberFormat="1" applyFont="1" applyBorder="1"/>
    <xf numFmtId="0" fontId="2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4" applyFont="1" applyBorder="1"/>
    <xf numFmtId="0" fontId="9" fillId="4" borderId="3" xfId="0" applyFont="1" applyFill="1" applyBorder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10" fillId="4" borderId="3" xfId="1" applyNumberFormat="1" applyFont="1" applyFill="1" applyBorder="1" applyAlignment="1">
      <alignment vertical="center" wrapText="1"/>
    </xf>
    <xf numFmtId="3" fontId="10" fillId="4" borderId="3" xfId="1" applyNumberFormat="1" applyFont="1" applyFill="1" applyBorder="1" applyAlignment="1">
      <alignment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right"/>
    </xf>
    <xf numFmtId="0" fontId="9" fillId="4" borderId="3" xfId="0" applyFont="1" applyFill="1" applyBorder="1" applyAlignment="1">
      <alignment vertical="center"/>
    </xf>
    <xf numFmtId="0" fontId="10" fillId="4" borderId="3" xfId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4" fontId="12" fillId="4" borderId="3" xfId="0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4" borderId="6" xfId="1" applyFont="1" applyFill="1" applyBorder="1" applyAlignment="1">
      <alignment horizontal="center" vertical="center"/>
    </xf>
    <xf numFmtId="4" fontId="11" fillId="4" borderId="6" xfId="1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right" vertical="center"/>
    </xf>
    <xf numFmtId="4" fontId="11" fillId="4" borderId="13" xfId="1" applyNumberFormat="1" applyFont="1" applyFill="1" applyBorder="1" applyAlignment="1">
      <alignment horizontal="right" vertical="center"/>
    </xf>
    <xf numFmtId="0" fontId="10" fillId="3" borderId="11" xfId="1" applyFont="1" applyFill="1" applyBorder="1" applyAlignment="1">
      <alignment horizontal="center" vertical="center" wrapText="1"/>
    </xf>
    <xf numFmtId="4" fontId="10" fillId="4" borderId="4" xfId="3" applyNumberFormat="1" applyFont="1" applyFill="1" applyBorder="1" applyAlignment="1">
      <alignment vertical="center"/>
    </xf>
    <xf numFmtId="3" fontId="10" fillId="4" borderId="4" xfId="3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0" fontId="11" fillId="0" borderId="3" xfId="3" applyFont="1" applyBorder="1" applyAlignment="1">
      <alignment horizontal="left" vertical="top"/>
    </xf>
    <xf numFmtId="0" fontId="11" fillId="2" borderId="3" xfId="3" applyFont="1" applyFill="1" applyBorder="1" applyAlignment="1">
      <alignment horizontal="right"/>
    </xf>
    <xf numFmtId="4" fontId="11" fillId="2" borderId="3" xfId="3" applyNumberFormat="1" applyFont="1" applyFill="1" applyBorder="1"/>
    <xf numFmtId="3" fontId="11" fillId="2" borderId="3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10" fillId="4" borderId="6" xfId="1" applyFont="1" applyFill="1" applyBorder="1" applyAlignment="1">
      <alignment horizontal="center" vertical="center" wrapText="1"/>
    </xf>
    <xf numFmtId="4" fontId="10" fillId="4" borderId="5" xfId="3" applyNumberFormat="1" applyFont="1" applyFill="1" applyBorder="1" applyAlignment="1">
      <alignment vertical="center"/>
    </xf>
    <xf numFmtId="3" fontId="10" fillId="4" borderId="5" xfId="3" applyNumberFormat="1" applyFont="1" applyFill="1" applyBorder="1" applyAlignment="1">
      <alignment vertical="center"/>
    </xf>
    <xf numFmtId="0" fontId="11" fillId="0" borderId="21" xfId="3" applyFont="1" applyBorder="1" applyAlignment="1">
      <alignment horizontal="left" vertical="top"/>
    </xf>
    <xf numFmtId="3" fontId="11" fillId="2" borderId="4" xfId="3" applyNumberFormat="1" applyFont="1" applyFill="1" applyBorder="1"/>
    <xf numFmtId="0" fontId="11" fillId="2" borderId="3" xfId="3" applyFont="1" applyFill="1" applyBorder="1" applyAlignment="1">
      <alignment horizontal="left" vertical="top" wrapText="1"/>
    </xf>
    <xf numFmtId="0" fontId="11" fillId="2" borderId="21" xfId="3" applyFont="1" applyFill="1" applyBorder="1" applyAlignment="1">
      <alignment horizontal="left" vertical="top"/>
    </xf>
    <xf numFmtId="0" fontId="11" fillId="2" borderId="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/>
    </xf>
    <xf numFmtId="4" fontId="11" fillId="2" borderId="13" xfId="1" applyNumberFormat="1" applyFont="1" applyFill="1" applyBorder="1" applyAlignment="1">
      <alignment vertical="center"/>
    </xf>
    <xf numFmtId="1" fontId="10" fillId="4" borderId="3" xfId="3" applyNumberFormat="1" applyFont="1" applyFill="1" applyBorder="1" applyAlignment="1">
      <alignment horizontal="center" vertical="center"/>
    </xf>
    <xf numFmtId="4" fontId="10" fillId="4" borderId="3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3" fontId="10" fillId="4" borderId="3" xfId="3" applyNumberFormat="1" applyFont="1" applyFill="1" applyBorder="1" applyAlignment="1">
      <alignment horizontal="right"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vertical="center" wrapText="1"/>
    </xf>
    <xf numFmtId="3" fontId="11" fillId="2" borderId="4" xfId="3" applyNumberFormat="1" applyFont="1" applyFill="1" applyBorder="1" applyAlignment="1">
      <alignment horizontal="right" vertical="center"/>
    </xf>
    <xf numFmtId="3" fontId="10" fillId="4" borderId="21" xfId="3" applyNumberFormat="1" applyFont="1" applyFill="1" applyBorder="1" applyAlignment="1">
      <alignment horizontal="right" vertical="center" wrapText="1"/>
    </xf>
    <xf numFmtId="0" fontId="11" fillId="2" borderId="3" xfId="0" applyFont="1" applyFill="1" applyBorder="1"/>
    <xf numFmtId="3" fontId="10" fillId="4" borderId="3" xfId="3" applyNumberFormat="1" applyFont="1" applyFill="1" applyBorder="1" applyAlignment="1">
      <alignment horizontal="right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1" fillId="2" borderId="3" xfId="3" applyNumberFormat="1" applyFont="1" applyFill="1" applyBorder="1" applyAlignment="1">
      <alignment horizontal="right" vertical="center" wrapText="1"/>
    </xf>
    <xf numFmtId="0" fontId="10" fillId="4" borderId="23" xfId="3" applyFont="1" applyFill="1" applyBorder="1" applyAlignment="1">
      <alignment horizontal="left" vertical="center"/>
    </xf>
    <xf numFmtId="0" fontId="10" fillId="4" borderId="24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3" fontId="11" fillId="2" borderId="19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vertical="center" wrapText="1"/>
    </xf>
    <xf numFmtId="3" fontId="11" fillId="2" borderId="21" xfId="3" applyNumberFormat="1" applyFont="1" applyFill="1" applyBorder="1" applyAlignment="1">
      <alignment horizontal="right" vertical="center" wrapText="1"/>
    </xf>
    <xf numFmtId="0" fontId="10" fillId="4" borderId="3" xfId="3" applyFont="1" applyFill="1" applyBorder="1" applyAlignment="1">
      <alignment vertical="center"/>
    </xf>
    <xf numFmtId="3" fontId="11" fillId="2" borderId="4" xfId="3" applyNumberFormat="1" applyFont="1" applyFill="1" applyBorder="1" applyAlignment="1">
      <alignment horizontal="right" vertical="center" wrapText="1"/>
    </xf>
    <xf numFmtId="1" fontId="11" fillId="2" borderId="4" xfId="3" applyNumberFormat="1" applyFont="1" applyFill="1" applyBorder="1" applyAlignment="1">
      <alignment horizontal="right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/>
    </xf>
    <xf numFmtId="4" fontId="10" fillId="3" borderId="11" xfId="2" applyNumberFormat="1" applyFont="1" applyFill="1" applyBorder="1" applyAlignment="1">
      <alignment horizontal="center" vertical="center" wrapText="1"/>
    </xf>
    <xf numFmtId="3" fontId="10" fillId="3" borderId="11" xfId="2" applyNumberFormat="1" applyFont="1" applyFill="1" applyBorder="1" applyAlignment="1">
      <alignment horizontal="center" vertical="center" wrapText="1"/>
    </xf>
    <xf numFmtId="4" fontId="10" fillId="3" borderId="11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vertical="center"/>
    </xf>
    <xf numFmtId="0" fontId="11" fillId="4" borderId="29" xfId="1" applyFont="1" applyFill="1" applyBorder="1" applyAlignment="1">
      <alignment horizontal="center" vertical="center"/>
    </xf>
    <xf numFmtId="4" fontId="11" fillId="4" borderId="29" xfId="1" applyNumberFormat="1" applyFont="1" applyFill="1" applyBorder="1" applyAlignment="1">
      <alignment horizontal="right" vertical="center"/>
    </xf>
    <xf numFmtId="4" fontId="10" fillId="3" borderId="11" xfId="3" applyNumberFormat="1" applyFont="1" applyFill="1" applyBorder="1" applyAlignment="1">
      <alignment horizontal="right" vertical="center"/>
    </xf>
    <xf numFmtId="3" fontId="11" fillId="4" borderId="29" xfId="1" applyNumberFormat="1" applyFont="1" applyFill="1" applyBorder="1" applyAlignment="1">
      <alignment horizontal="right" vertical="center"/>
    </xf>
    <xf numFmtId="4" fontId="11" fillId="4" borderId="30" xfId="1" applyNumberFormat="1" applyFont="1" applyFill="1" applyBorder="1" applyAlignment="1">
      <alignment horizontal="right" vertical="center"/>
    </xf>
    <xf numFmtId="0" fontId="10" fillId="3" borderId="11" xfId="1" applyFont="1" applyFill="1" applyBorder="1" applyAlignment="1">
      <alignment vertical="center"/>
    </xf>
    <xf numFmtId="0" fontId="11" fillId="0" borderId="29" xfId="3" applyFont="1" applyBorder="1" applyAlignment="1">
      <alignment horizontal="left" vertical="top"/>
    </xf>
    <xf numFmtId="0" fontId="11" fillId="0" borderId="31" xfId="3" applyFont="1" applyBorder="1" applyAlignment="1">
      <alignment horizontal="left" vertical="top"/>
    </xf>
    <xf numFmtId="0" fontId="11" fillId="0" borderId="29" xfId="3" applyFont="1" applyBorder="1" applyAlignment="1">
      <alignment horizontal="center" vertical="center"/>
    </xf>
    <xf numFmtId="0" fontId="11" fillId="2" borderId="29" xfId="3" applyFont="1" applyFill="1" applyBorder="1" applyAlignment="1">
      <alignment horizontal="right"/>
    </xf>
    <xf numFmtId="4" fontId="10" fillId="3" borderId="11" xfId="3" applyNumberFormat="1" applyFont="1" applyFill="1" applyBorder="1" applyAlignment="1">
      <alignment horizontal="center" vertical="center"/>
    </xf>
    <xf numFmtId="4" fontId="11" fillId="2" borderId="29" xfId="3" applyNumberFormat="1" applyFont="1" applyFill="1" applyBorder="1"/>
    <xf numFmtId="3" fontId="11" fillId="2" borderId="29" xfId="3" applyNumberFormat="1" applyFont="1" applyFill="1" applyBorder="1"/>
    <xf numFmtId="4" fontId="13" fillId="2" borderId="30" xfId="1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horizontal="center" vertical="center" wrapText="1"/>
    </xf>
    <xf numFmtId="2" fontId="10" fillId="3" borderId="11" xfId="3" applyNumberFormat="1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4" fontId="10" fillId="3" borderId="25" xfId="3" applyNumberFormat="1" applyFont="1" applyFill="1" applyBorder="1" applyAlignment="1">
      <alignment horizontal="left" vertical="center"/>
    </xf>
    <xf numFmtId="4" fontId="10" fillId="3" borderId="26" xfId="3" applyNumberFormat="1" applyFont="1" applyFill="1" applyBorder="1" applyAlignment="1">
      <alignment horizontal="left" vertical="center"/>
    </xf>
    <xf numFmtId="4" fontId="10" fillId="3" borderId="32" xfId="3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9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0" fillId="3" borderId="7" xfId="4" applyFont="1" applyFill="1" applyBorder="1" applyAlignment="1">
      <alignment horizontal="center" vertical="center"/>
    </xf>
    <xf numFmtId="0" fontId="10" fillId="3" borderId="8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11" fillId="4" borderId="28" xfId="1" applyFont="1" applyFill="1" applyBorder="1" applyAlignment="1">
      <alignment horizontal="left" vertical="center" wrapText="1"/>
    </xf>
    <xf numFmtId="0" fontId="11" fillId="4" borderId="29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4" fillId="2" borderId="9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3" borderId="32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left" vertical="center" wrapText="1"/>
    </xf>
    <xf numFmtId="4" fontId="10" fillId="4" borderId="23" xfId="3" applyNumberFormat="1" applyFont="1" applyFill="1" applyBorder="1" applyAlignment="1">
      <alignment horizontal="right" vertical="center" wrapText="1"/>
    </xf>
    <xf numFmtId="4" fontId="10" fillId="4" borderId="21" xfId="3" applyNumberFormat="1" applyFont="1" applyFill="1" applyBorder="1" applyAlignment="1">
      <alignment horizontal="right" vertical="center" wrapText="1"/>
    </xf>
    <xf numFmtId="0" fontId="10" fillId="4" borderId="14" xfId="3" applyFont="1" applyFill="1" applyBorder="1" applyAlignment="1">
      <alignment horizontal="left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0" fillId="4" borderId="18" xfId="3" applyFont="1" applyFill="1" applyBorder="1" applyAlignment="1">
      <alignment horizontal="left" vertical="center" wrapText="1"/>
    </xf>
    <xf numFmtId="0" fontId="10" fillId="4" borderId="19" xfId="3" applyFont="1" applyFill="1" applyBorder="1" applyAlignment="1">
      <alignment horizontal="left" vertical="center" wrapText="1"/>
    </xf>
    <xf numFmtId="0" fontId="11" fillId="0" borderId="20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0" fillId="4" borderId="23" xfId="3" applyFont="1" applyFill="1" applyBorder="1" applyAlignment="1">
      <alignment horizontal="left" vertical="center" wrapText="1"/>
    </xf>
    <xf numFmtId="0" fontId="10" fillId="4" borderId="24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 wrapText="1"/>
    </xf>
    <xf numFmtId="0" fontId="10" fillId="3" borderId="25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2" borderId="23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4" fontId="11" fillId="2" borderId="23" xfId="3" applyNumberFormat="1" applyFont="1" applyFill="1" applyBorder="1" applyAlignment="1">
      <alignment horizontal="right" vertical="center" wrapText="1"/>
    </xf>
    <xf numFmtId="4" fontId="11" fillId="2" borderId="21" xfId="3" applyNumberFormat="1" applyFont="1" applyFill="1" applyBorder="1" applyAlignment="1">
      <alignment horizontal="right" vertical="center" wrapText="1"/>
    </xf>
    <xf numFmtId="4" fontId="10" fillId="4" borderId="3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0" fillId="4" borderId="3" xfId="3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0" fontId="10" fillId="4" borderId="23" xfId="3" applyFont="1" applyFill="1" applyBorder="1" applyAlignment="1">
      <alignment horizontal="left" vertical="center"/>
    </xf>
    <xf numFmtId="0" fontId="10" fillId="4" borderId="24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/>
    </xf>
    <xf numFmtId="0" fontId="11" fillId="0" borderId="23" xfId="3" applyFont="1" applyBorder="1" applyAlignment="1">
      <alignment horizontal="left" vertical="center" wrapText="1"/>
    </xf>
    <xf numFmtId="0" fontId="11" fillId="0" borderId="21" xfId="3" applyFont="1" applyBorder="1" applyAlignment="1">
      <alignment horizontal="left" vertical="center" wrapText="1"/>
    </xf>
    <xf numFmtId="0" fontId="10" fillId="2" borderId="5" xfId="3" applyFont="1" applyFill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3" fontId="10" fillId="2" borderId="4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4" fontId="10" fillId="3" borderId="25" xfId="3" applyNumberFormat="1" applyFont="1" applyFill="1" applyBorder="1" applyAlignment="1">
      <alignment horizontal="center" vertical="center"/>
    </xf>
    <xf numFmtId="4" fontId="10" fillId="3" borderId="26" xfId="3" applyNumberFormat="1" applyFont="1" applyFill="1" applyBorder="1" applyAlignment="1">
      <alignment horizontal="center" vertical="center"/>
    </xf>
    <xf numFmtId="4" fontId="10" fillId="3" borderId="32" xfId="3" applyNumberFormat="1" applyFont="1" applyFill="1" applyBorder="1" applyAlignment="1">
      <alignment horizontal="center" vertical="center"/>
    </xf>
    <xf numFmtId="4" fontId="10" fillId="5" borderId="25" xfId="3" applyNumberFormat="1" applyFont="1" applyFill="1" applyBorder="1" applyAlignment="1">
      <alignment horizontal="right" vertical="center" wrapText="1"/>
    </xf>
    <xf numFmtId="4" fontId="10" fillId="5" borderId="32" xfId="3" applyNumberFormat="1" applyFont="1" applyFill="1" applyBorder="1" applyAlignment="1">
      <alignment horizontal="right" vertical="center" wrapText="1"/>
    </xf>
    <xf numFmtId="4" fontId="10" fillId="3" borderId="7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/>
    </xf>
    <xf numFmtId="0" fontId="11" fillId="2" borderId="23" xfId="3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</cellXfs>
  <cellStyles count="5">
    <cellStyle name="Comma_R0001_veiktais_darbs_2009_UZŅEMŠANAS_NODAĻA" xfId="2" xr:uid="{12A58600-5B51-4450-8C5D-72F58245C840}"/>
    <cellStyle name="Normal" xfId="0" builtinId="0"/>
    <cellStyle name="Normal 2" xfId="1" xr:uid="{2B910862-EF7C-46ED-9A9E-2E662C4EE1AC}"/>
    <cellStyle name="Normal 2 2 2" xfId="4" xr:uid="{BA3CC392-F974-4F38-AFF9-C6ED0D93A669}"/>
    <cellStyle name="Normal 3 2" xfId="3" xr:uid="{11453119-B353-476A-99F6-D81764E434C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F1A5-5932-44A1-A225-8C0949B3A3FE}">
  <sheetPr>
    <tabColor rgb="FF92D050"/>
  </sheetPr>
  <dimension ref="A1:H714"/>
  <sheetViews>
    <sheetView tabSelected="1" workbookViewId="0">
      <selection activeCell="A589" sqref="A589:G705"/>
    </sheetView>
  </sheetViews>
  <sheetFormatPr defaultColWidth="9.1796875" defaultRowHeight="12.5" x14ac:dyDescent="0.25"/>
  <cols>
    <col min="1" max="1" width="17.54296875" style="4" customWidth="1"/>
    <col min="2" max="2" width="65.453125" style="2" customWidth="1"/>
    <col min="3" max="3" width="32.81640625" style="1" customWidth="1"/>
    <col min="4" max="4" width="15.26953125" style="1" customWidth="1"/>
    <col min="5" max="5" width="19.1796875" style="1" customWidth="1"/>
    <col min="6" max="6" width="12.1796875" style="1" customWidth="1"/>
    <col min="7" max="8" width="13.54296875" style="1" customWidth="1"/>
    <col min="9" max="16384" width="9.1796875" style="1"/>
  </cols>
  <sheetData>
    <row r="1" spans="1:8" ht="14" x14ac:dyDescent="0.3">
      <c r="A1" s="5"/>
      <c r="B1" s="6"/>
      <c r="C1" s="7"/>
      <c r="D1" s="7"/>
      <c r="E1" s="7"/>
      <c r="F1" s="7"/>
      <c r="G1" s="7"/>
      <c r="H1" s="7"/>
    </row>
    <row r="2" spans="1:8" ht="18.5" x14ac:dyDescent="0.25">
      <c r="A2" s="108" t="s">
        <v>1242</v>
      </c>
      <c r="B2" s="108"/>
      <c r="C2" s="108"/>
      <c r="D2" s="108"/>
      <c r="E2" s="108"/>
      <c r="F2" s="108"/>
      <c r="G2" s="108"/>
      <c r="H2" s="108"/>
    </row>
    <row r="3" spans="1:8" ht="14.5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ht="22.5" customHeight="1" x14ac:dyDescent="0.25">
      <c r="A5" s="109" t="s">
        <v>1244</v>
      </c>
      <c r="B5" s="109"/>
      <c r="C5" s="109"/>
      <c r="D5" s="109"/>
      <c r="E5" s="109"/>
      <c r="F5" s="109"/>
      <c r="G5" s="109"/>
      <c r="H5" s="109"/>
    </row>
    <row r="6" spans="1:8" ht="40.5" customHeight="1" thickBot="1" x14ac:dyDescent="0.3">
      <c r="A6" s="110" t="s">
        <v>1243</v>
      </c>
      <c r="B6" s="110"/>
      <c r="C6" s="110"/>
      <c r="D6" s="110"/>
      <c r="E6" s="110"/>
      <c r="F6" s="110"/>
      <c r="G6" s="110"/>
      <c r="H6" s="110"/>
    </row>
    <row r="7" spans="1:8" ht="39.5" thickBot="1" x14ac:dyDescent="0.3">
      <c r="A7" s="78" t="s">
        <v>0</v>
      </c>
      <c r="B7" s="79" t="s">
        <v>1</v>
      </c>
      <c r="C7" s="78" t="s">
        <v>2</v>
      </c>
      <c r="D7" s="80" t="s">
        <v>3</v>
      </c>
      <c r="E7" s="80" t="s">
        <v>4</v>
      </c>
      <c r="F7" s="81" t="s">
        <v>5</v>
      </c>
      <c r="G7" s="80" t="s">
        <v>6</v>
      </c>
      <c r="H7" s="80" t="s">
        <v>7</v>
      </c>
    </row>
    <row r="8" spans="1:8" ht="13" x14ac:dyDescent="0.3">
      <c r="A8" s="10" t="s">
        <v>8</v>
      </c>
      <c r="B8" s="10" t="s">
        <v>9</v>
      </c>
      <c r="C8" s="11" t="s">
        <v>10</v>
      </c>
      <c r="D8" s="12">
        <v>100</v>
      </c>
      <c r="E8" s="13">
        <v>762723.68</v>
      </c>
      <c r="F8" s="14">
        <v>44281</v>
      </c>
      <c r="G8" s="14">
        <v>29510</v>
      </c>
      <c r="H8" s="13">
        <f t="shared" ref="H8:H71" si="0">ROUND(E8/F8,2)</f>
        <v>17.22</v>
      </c>
    </row>
    <row r="9" spans="1:8" ht="13" x14ac:dyDescent="0.3">
      <c r="A9" s="15" t="s">
        <v>11</v>
      </c>
      <c r="B9" s="15" t="s">
        <v>12</v>
      </c>
      <c r="C9" s="15" t="s">
        <v>13</v>
      </c>
      <c r="D9" s="16">
        <v>100</v>
      </c>
      <c r="E9" s="16">
        <v>755715.62</v>
      </c>
      <c r="F9" s="16">
        <v>43475</v>
      </c>
      <c r="G9" s="16">
        <v>28714</v>
      </c>
      <c r="H9" s="16">
        <f t="shared" si="0"/>
        <v>17.38</v>
      </c>
    </row>
    <row r="10" spans="1:8" ht="13" x14ac:dyDescent="0.3">
      <c r="A10" s="15" t="s">
        <v>14</v>
      </c>
      <c r="B10" s="15" t="s">
        <v>15</v>
      </c>
      <c r="C10" s="15" t="s">
        <v>16</v>
      </c>
      <c r="D10" s="16">
        <v>100</v>
      </c>
      <c r="E10" s="16">
        <v>7008.06</v>
      </c>
      <c r="F10" s="16">
        <v>806</v>
      </c>
      <c r="G10" s="16">
        <v>796</v>
      </c>
      <c r="H10" s="16">
        <f t="shared" si="0"/>
        <v>8.69</v>
      </c>
    </row>
    <row r="11" spans="1:8" ht="13" x14ac:dyDescent="0.3">
      <c r="A11" s="10" t="s">
        <v>17</v>
      </c>
      <c r="B11" s="10" t="s">
        <v>18</v>
      </c>
      <c r="C11" s="11" t="s">
        <v>19</v>
      </c>
      <c r="D11" s="12">
        <v>100</v>
      </c>
      <c r="E11" s="13">
        <v>7137.41</v>
      </c>
      <c r="F11" s="14">
        <v>1026</v>
      </c>
      <c r="G11" s="14">
        <v>949</v>
      </c>
      <c r="H11" s="13">
        <f t="shared" si="0"/>
        <v>6.96</v>
      </c>
    </row>
    <row r="12" spans="1:8" ht="13" x14ac:dyDescent="0.3">
      <c r="A12" s="15" t="s">
        <v>20</v>
      </c>
      <c r="B12" s="15" t="s">
        <v>21</v>
      </c>
      <c r="C12" s="15" t="s">
        <v>22</v>
      </c>
      <c r="D12" s="16">
        <v>100</v>
      </c>
      <c r="E12" s="16">
        <v>7137.41</v>
      </c>
      <c r="F12" s="16">
        <v>1026</v>
      </c>
      <c r="G12" s="16">
        <v>949</v>
      </c>
      <c r="H12" s="16">
        <f t="shared" si="0"/>
        <v>6.96</v>
      </c>
    </row>
    <row r="13" spans="1:8" s="2" customFormat="1" ht="39" customHeight="1" x14ac:dyDescent="0.25">
      <c r="A13" s="17" t="s">
        <v>23</v>
      </c>
      <c r="B13" s="17" t="s">
        <v>24</v>
      </c>
      <c r="C13" s="11" t="s">
        <v>25</v>
      </c>
      <c r="D13" s="12">
        <v>100</v>
      </c>
      <c r="E13" s="13">
        <v>1186618.31</v>
      </c>
      <c r="F13" s="14">
        <v>276</v>
      </c>
      <c r="G13" s="14">
        <v>206</v>
      </c>
      <c r="H13" s="13">
        <f t="shared" si="0"/>
        <v>4299.34</v>
      </c>
    </row>
    <row r="14" spans="1:8" ht="13" x14ac:dyDescent="0.3">
      <c r="A14" s="15" t="s">
        <v>26</v>
      </c>
      <c r="B14" s="15" t="s">
        <v>27</v>
      </c>
      <c r="C14" s="15" t="s">
        <v>28</v>
      </c>
      <c r="D14" s="16">
        <v>100</v>
      </c>
      <c r="E14" s="16">
        <v>262.20999999999998</v>
      </c>
      <c r="F14" s="16">
        <v>13</v>
      </c>
      <c r="G14" s="16">
        <v>10</v>
      </c>
      <c r="H14" s="16">
        <f t="shared" si="0"/>
        <v>20.170000000000002</v>
      </c>
    </row>
    <row r="15" spans="1:8" ht="13" x14ac:dyDescent="0.3">
      <c r="A15" s="15" t="s">
        <v>29</v>
      </c>
      <c r="B15" s="15" t="s">
        <v>30</v>
      </c>
      <c r="C15" s="15" t="s">
        <v>31</v>
      </c>
      <c r="D15" s="16">
        <v>100</v>
      </c>
      <c r="E15" s="16">
        <v>1630.67</v>
      </c>
      <c r="F15" s="16">
        <v>9</v>
      </c>
      <c r="G15" s="16">
        <v>6</v>
      </c>
      <c r="H15" s="16">
        <f t="shared" si="0"/>
        <v>181.19</v>
      </c>
    </row>
    <row r="16" spans="1:8" ht="13" x14ac:dyDescent="0.3">
      <c r="A16" s="15" t="s">
        <v>32</v>
      </c>
      <c r="B16" s="15" t="s">
        <v>33</v>
      </c>
      <c r="C16" s="15" t="s">
        <v>34</v>
      </c>
      <c r="D16" s="16">
        <v>100</v>
      </c>
      <c r="E16" s="16">
        <v>753546.12</v>
      </c>
      <c r="F16" s="16">
        <v>33</v>
      </c>
      <c r="G16" s="16">
        <v>29</v>
      </c>
      <c r="H16" s="16">
        <f t="shared" si="0"/>
        <v>22834.73</v>
      </c>
    </row>
    <row r="17" spans="1:8" ht="13" x14ac:dyDescent="0.3">
      <c r="A17" s="15" t="s">
        <v>35</v>
      </c>
      <c r="B17" s="15" t="s">
        <v>36</v>
      </c>
      <c r="C17" s="15" t="s">
        <v>37</v>
      </c>
      <c r="D17" s="16">
        <v>100</v>
      </c>
      <c r="E17" s="16">
        <v>117418.94</v>
      </c>
      <c r="F17" s="16">
        <v>7</v>
      </c>
      <c r="G17" s="16">
        <v>5</v>
      </c>
      <c r="H17" s="16">
        <f t="shared" si="0"/>
        <v>16774.13</v>
      </c>
    </row>
    <row r="18" spans="1:8" ht="13" x14ac:dyDescent="0.3">
      <c r="A18" s="15" t="s">
        <v>38</v>
      </c>
      <c r="B18" s="15" t="s">
        <v>39</v>
      </c>
      <c r="C18" s="15" t="s">
        <v>40</v>
      </c>
      <c r="D18" s="16">
        <v>100</v>
      </c>
      <c r="E18" s="16">
        <v>21039.86</v>
      </c>
      <c r="F18" s="16">
        <v>11</v>
      </c>
      <c r="G18" s="16">
        <v>10</v>
      </c>
      <c r="H18" s="16">
        <f t="shared" si="0"/>
        <v>1912.71</v>
      </c>
    </row>
    <row r="19" spans="1:8" ht="13" x14ac:dyDescent="0.3">
      <c r="A19" s="15" t="s">
        <v>41</v>
      </c>
      <c r="B19" s="15" t="s">
        <v>42</v>
      </c>
      <c r="C19" s="15" t="s">
        <v>43</v>
      </c>
      <c r="D19" s="16">
        <v>100</v>
      </c>
      <c r="E19" s="16">
        <v>67310.75</v>
      </c>
      <c r="F19" s="16">
        <v>43</v>
      </c>
      <c r="G19" s="16">
        <v>32</v>
      </c>
      <c r="H19" s="16">
        <f t="shared" si="0"/>
        <v>1565.37</v>
      </c>
    </row>
    <row r="20" spans="1:8" ht="13" x14ac:dyDescent="0.3">
      <c r="A20" s="15" t="s">
        <v>44</v>
      </c>
      <c r="B20" s="15" t="s">
        <v>45</v>
      </c>
      <c r="C20" s="15" t="s">
        <v>46</v>
      </c>
      <c r="D20" s="16">
        <v>100</v>
      </c>
      <c r="E20" s="16">
        <v>1953.89</v>
      </c>
      <c r="F20" s="16">
        <v>99</v>
      </c>
      <c r="G20" s="16">
        <v>76</v>
      </c>
      <c r="H20" s="16">
        <f t="shared" si="0"/>
        <v>19.739999999999998</v>
      </c>
    </row>
    <row r="21" spans="1:8" ht="13" x14ac:dyDescent="0.3">
      <c r="A21" s="15" t="s">
        <v>47</v>
      </c>
      <c r="B21" s="15" t="s">
        <v>48</v>
      </c>
      <c r="C21" s="15" t="s">
        <v>49</v>
      </c>
      <c r="D21" s="16">
        <v>100</v>
      </c>
      <c r="E21" s="16">
        <v>5745.6</v>
      </c>
      <c r="F21" s="16">
        <v>2</v>
      </c>
      <c r="G21" s="16">
        <v>2</v>
      </c>
      <c r="H21" s="16">
        <f t="shared" si="0"/>
        <v>2872.8</v>
      </c>
    </row>
    <row r="22" spans="1:8" ht="13" x14ac:dyDescent="0.3">
      <c r="A22" s="15" t="s">
        <v>50</v>
      </c>
      <c r="B22" s="15" t="s">
        <v>51</v>
      </c>
      <c r="C22" s="15" t="s">
        <v>52</v>
      </c>
      <c r="D22" s="16">
        <v>100</v>
      </c>
      <c r="E22" s="16">
        <v>91761.46</v>
      </c>
      <c r="F22" s="16">
        <v>26</v>
      </c>
      <c r="G22" s="16">
        <v>14</v>
      </c>
      <c r="H22" s="16">
        <f t="shared" si="0"/>
        <v>3529.29</v>
      </c>
    </row>
    <row r="23" spans="1:8" ht="13" x14ac:dyDescent="0.3">
      <c r="A23" s="15" t="s">
        <v>53</v>
      </c>
      <c r="B23" s="15" t="s">
        <v>54</v>
      </c>
      <c r="C23" s="15" t="s">
        <v>55</v>
      </c>
      <c r="D23" s="16">
        <v>100</v>
      </c>
      <c r="E23" s="16">
        <v>125948.81</v>
      </c>
      <c r="F23" s="16">
        <v>33</v>
      </c>
      <c r="G23" s="16">
        <v>22</v>
      </c>
      <c r="H23" s="16">
        <f t="shared" si="0"/>
        <v>3816.63</v>
      </c>
    </row>
    <row r="24" spans="1:8" ht="39" x14ac:dyDescent="0.3">
      <c r="A24" s="10" t="s">
        <v>56</v>
      </c>
      <c r="B24" s="11" t="s">
        <v>57</v>
      </c>
      <c r="C24" s="11" t="s">
        <v>58</v>
      </c>
      <c r="D24" s="18" t="s">
        <v>59</v>
      </c>
      <c r="E24" s="19">
        <f>SUM(E25+E26+E27)</f>
        <v>6820736.5699999994</v>
      </c>
      <c r="F24" s="20">
        <f>SUM(F25+F26+F27)</f>
        <v>626006</v>
      </c>
      <c r="G24" s="20">
        <v>310093</v>
      </c>
      <c r="H24" s="13">
        <f t="shared" si="0"/>
        <v>10.9</v>
      </c>
    </row>
    <row r="25" spans="1:8" ht="13" x14ac:dyDescent="0.3">
      <c r="A25" s="15" t="s">
        <v>56</v>
      </c>
      <c r="B25" s="15" t="s">
        <v>57</v>
      </c>
      <c r="C25" s="15" t="s">
        <v>58</v>
      </c>
      <c r="D25" s="16">
        <v>50</v>
      </c>
      <c r="E25" s="16">
        <v>282775.71999999997</v>
      </c>
      <c r="F25" s="16">
        <v>13224</v>
      </c>
      <c r="G25" s="105">
        <v>310093</v>
      </c>
      <c r="H25" s="16">
        <f t="shared" si="0"/>
        <v>21.38</v>
      </c>
    </row>
    <row r="26" spans="1:8" ht="13" x14ac:dyDescent="0.3">
      <c r="A26" s="15" t="s">
        <v>56</v>
      </c>
      <c r="B26" s="15" t="s">
        <v>57</v>
      </c>
      <c r="C26" s="15" t="s">
        <v>58</v>
      </c>
      <c r="D26" s="16">
        <v>75</v>
      </c>
      <c r="E26" s="16">
        <v>6406142.4299999997</v>
      </c>
      <c r="F26" s="16">
        <v>612240</v>
      </c>
      <c r="G26" s="106"/>
      <c r="H26" s="16">
        <f t="shared" si="0"/>
        <v>10.46</v>
      </c>
    </row>
    <row r="27" spans="1:8" ht="13" x14ac:dyDescent="0.3">
      <c r="A27" s="15" t="s">
        <v>56</v>
      </c>
      <c r="B27" s="15" t="s">
        <v>57</v>
      </c>
      <c r="C27" s="15" t="s">
        <v>58</v>
      </c>
      <c r="D27" s="16">
        <v>100</v>
      </c>
      <c r="E27" s="16">
        <v>131818.42000000001</v>
      </c>
      <c r="F27" s="16">
        <v>542</v>
      </c>
      <c r="G27" s="107"/>
      <c r="H27" s="16">
        <f t="shared" si="0"/>
        <v>243.21</v>
      </c>
    </row>
    <row r="28" spans="1:8" ht="13" x14ac:dyDescent="0.3">
      <c r="A28" s="15" t="s">
        <v>60</v>
      </c>
      <c r="B28" s="15" t="s">
        <v>61</v>
      </c>
      <c r="C28" s="15" t="s">
        <v>62</v>
      </c>
      <c r="D28" s="16">
        <v>75</v>
      </c>
      <c r="E28" s="16">
        <v>8.0399999999999991</v>
      </c>
      <c r="F28" s="16">
        <v>1</v>
      </c>
      <c r="G28" s="16">
        <v>1</v>
      </c>
      <c r="H28" s="16">
        <f t="shared" si="0"/>
        <v>8.0399999999999991</v>
      </c>
    </row>
    <row r="29" spans="1:8" ht="13" x14ac:dyDescent="0.3">
      <c r="A29" s="15" t="s">
        <v>63</v>
      </c>
      <c r="B29" s="15" t="s">
        <v>64</v>
      </c>
      <c r="C29" s="15" t="s">
        <v>65</v>
      </c>
      <c r="D29" s="16">
        <v>75</v>
      </c>
      <c r="E29" s="16">
        <v>8.0399999999999991</v>
      </c>
      <c r="F29" s="16">
        <v>1</v>
      </c>
      <c r="G29" s="16">
        <v>1</v>
      </c>
      <c r="H29" s="16">
        <f t="shared" si="0"/>
        <v>8.0399999999999991</v>
      </c>
    </row>
    <row r="30" spans="1:8" ht="13" x14ac:dyDescent="0.3">
      <c r="A30" s="15" t="s">
        <v>66</v>
      </c>
      <c r="B30" s="15" t="s">
        <v>67</v>
      </c>
      <c r="C30" s="15" t="s">
        <v>68</v>
      </c>
      <c r="D30" s="16">
        <v>75</v>
      </c>
      <c r="E30" s="16">
        <v>3008152.7</v>
      </c>
      <c r="F30" s="16">
        <v>445920</v>
      </c>
      <c r="G30" s="105">
        <v>277548</v>
      </c>
      <c r="H30" s="16">
        <f t="shared" si="0"/>
        <v>6.75</v>
      </c>
    </row>
    <row r="31" spans="1:8" ht="13" x14ac:dyDescent="0.3">
      <c r="A31" s="15" t="s">
        <v>66</v>
      </c>
      <c r="B31" s="15" t="s">
        <v>67</v>
      </c>
      <c r="C31" s="15" t="s">
        <v>68</v>
      </c>
      <c r="D31" s="16">
        <v>100</v>
      </c>
      <c r="E31" s="16">
        <v>1095.4000000000001</v>
      </c>
      <c r="F31" s="16">
        <v>136</v>
      </c>
      <c r="G31" s="107"/>
      <c r="H31" s="16">
        <f t="shared" si="0"/>
        <v>8.0500000000000007</v>
      </c>
    </row>
    <row r="32" spans="1:8" ht="13" x14ac:dyDescent="0.3">
      <c r="A32" s="15" t="s">
        <v>69</v>
      </c>
      <c r="B32" s="15" t="s">
        <v>70</v>
      </c>
      <c r="C32" s="15" t="s">
        <v>71</v>
      </c>
      <c r="D32" s="16">
        <v>75</v>
      </c>
      <c r="E32" s="16">
        <v>2724920.02</v>
      </c>
      <c r="F32" s="16">
        <v>404724</v>
      </c>
      <c r="G32" s="105">
        <v>254867</v>
      </c>
      <c r="H32" s="16">
        <f t="shared" si="0"/>
        <v>6.73</v>
      </c>
    </row>
    <row r="33" spans="1:8" ht="13" x14ac:dyDescent="0.3">
      <c r="A33" s="15" t="s">
        <v>69</v>
      </c>
      <c r="B33" s="15" t="s">
        <v>70</v>
      </c>
      <c r="C33" s="15" t="s">
        <v>71</v>
      </c>
      <c r="D33" s="16">
        <v>100</v>
      </c>
      <c r="E33" s="16">
        <v>405.42</v>
      </c>
      <c r="F33" s="16">
        <v>61</v>
      </c>
      <c r="G33" s="107"/>
      <c r="H33" s="16">
        <f t="shared" si="0"/>
        <v>6.65</v>
      </c>
    </row>
    <row r="34" spans="1:8" ht="13" x14ac:dyDescent="0.3">
      <c r="A34" s="15" t="s">
        <v>72</v>
      </c>
      <c r="B34" s="15" t="s">
        <v>73</v>
      </c>
      <c r="C34" s="15" t="s">
        <v>74</v>
      </c>
      <c r="D34" s="16">
        <v>75</v>
      </c>
      <c r="E34" s="16">
        <v>159063.06</v>
      </c>
      <c r="F34" s="16">
        <v>23210</v>
      </c>
      <c r="G34" s="16">
        <v>14742</v>
      </c>
      <c r="H34" s="16">
        <f t="shared" si="0"/>
        <v>6.85</v>
      </c>
    </row>
    <row r="35" spans="1:8" ht="13" x14ac:dyDescent="0.3">
      <c r="A35" s="15" t="s">
        <v>75</v>
      </c>
      <c r="B35" s="15" t="s">
        <v>76</v>
      </c>
      <c r="C35" s="15" t="s">
        <v>77</v>
      </c>
      <c r="D35" s="16">
        <v>75</v>
      </c>
      <c r="E35" s="16">
        <v>2011.06</v>
      </c>
      <c r="F35" s="16">
        <v>228</v>
      </c>
      <c r="G35" s="16">
        <v>173</v>
      </c>
      <c r="H35" s="16">
        <f t="shared" si="0"/>
        <v>8.82</v>
      </c>
    </row>
    <row r="36" spans="1:8" ht="13" x14ac:dyDescent="0.3">
      <c r="A36" s="15" t="s">
        <v>78</v>
      </c>
      <c r="B36" s="15" t="s">
        <v>79</v>
      </c>
      <c r="C36" s="15" t="s">
        <v>80</v>
      </c>
      <c r="D36" s="16">
        <v>75</v>
      </c>
      <c r="E36" s="16">
        <v>787.41</v>
      </c>
      <c r="F36" s="16">
        <v>183</v>
      </c>
      <c r="G36" s="16">
        <v>169</v>
      </c>
      <c r="H36" s="16">
        <f t="shared" si="0"/>
        <v>4.3</v>
      </c>
    </row>
    <row r="37" spans="1:8" ht="13" x14ac:dyDescent="0.3">
      <c r="A37" s="15" t="s">
        <v>81</v>
      </c>
      <c r="B37" s="15" t="s">
        <v>82</v>
      </c>
      <c r="C37" s="15" t="s">
        <v>83</v>
      </c>
      <c r="D37" s="16">
        <v>75</v>
      </c>
      <c r="E37" s="16">
        <v>121371.15</v>
      </c>
      <c r="F37" s="16">
        <v>17575</v>
      </c>
      <c r="G37" s="105">
        <v>11680</v>
      </c>
      <c r="H37" s="16">
        <f t="shared" si="0"/>
        <v>6.91</v>
      </c>
    </row>
    <row r="38" spans="1:8" ht="13" x14ac:dyDescent="0.3">
      <c r="A38" s="15" t="s">
        <v>81</v>
      </c>
      <c r="B38" s="15" t="s">
        <v>82</v>
      </c>
      <c r="C38" s="15" t="s">
        <v>83</v>
      </c>
      <c r="D38" s="16">
        <v>100</v>
      </c>
      <c r="E38" s="16">
        <v>689.98</v>
      </c>
      <c r="F38" s="16">
        <v>75</v>
      </c>
      <c r="G38" s="107"/>
      <c r="H38" s="16">
        <f t="shared" si="0"/>
        <v>9.1999999999999993</v>
      </c>
    </row>
    <row r="39" spans="1:8" ht="13" x14ac:dyDescent="0.3">
      <c r="A39" s="15" t="s">
        <v>84</v>
      </c>
      <c r="B39" s="15" t="s">
        <v>85</v>
      </c>
      <c r="C39" s="15" t="s">
        <v>86</v>
      </c>
      <c r="D39" s="16">
        <v>75</v>
      </c>
      <c r="E39" s="16">
        <v>784405.41</v>
      </c>
      <c r="F39" s="16">
        <v>59619</v>
      </c>
      <c r="G39" s="105">
        <v>49320</v>
      </c>
      <c r="H39" s="16">
        <f t="shared" si="0"/>
        <v>13.16</v>
      </c>
    </row>
    <row r="40" spans="1:8" ht="13" x14ac:dyDescent="0.3">
      <c r="A40" s="15" t="s">
        <v>84</v>
      </c>
      <c r="B40" s="15" t="s">
        <v>85</v>
      </c>
      <c r="C40" s="15" t="s">
        <v>86</v>
      </c>
      <c r="D40" s="16">
        <v>100</v>
      </c>
      <c r="E40" s="16">
        <v>38.35</v>
      </c>
      <c r="F40" s="16">
        <v>3</v>
      </c>
      <c r="G40" s="107"/>
      <c r="H40" s="16">
        <f t="shared" si="0"/>
        <v>12.78</v>
      </c>
    </row>
    <row r="41" spans="1:8" ht="13" x14ac:dyDescent="0.3">
      <c r="A41" s="15" t="s">
        <v>87</v>
      </c>
      <c r="B41" s="15" t="s">
        <v>88</v>
      </c>
      <c r="C41" s="15" t="s">
        <v>89</v>
      </c>
      <c r="D41" s="16">
        <v>75</v>
      </c>
      <c r="E41" s="16">
        <v>604284.92000000004</v>
      </c>
      <c r="F41" s="16">
        <v>42571</v>
      </c>
      <c r="G41" s="105">
        <v>35355</v>
      </c>
      <c r="H41" s="16">
        <f t="shared" si="0"/>
        <v>14.19</v>
      </c>
    </row>
    <row r="42" spans="1:8" ht="13" x14ac:dyDescent="0.3">
      <c r="A42" s="15" t="s">
        <v>87</v>
      </c>
      <c r="B42" s="15" t="s">
        <v>88</v>
      </c>
      <c r="C42" s="15" t="s">
        <v>89</v>
      </c>
      <c r="D42" s="16">
        <v>100</v>
      </c>
      <c r="E42" s="16">
        <v>32.4</v>
      </c>
      <c r="F42" s="16">
        <v>1</v>
      </c>
      <c r="G42" s="107"/>
      <c r="H42" s="16">
        <f t="shared" si="0"/>
        <v>32.4</v>
      </c>
    </row>
    <row r="43" spans="1:8" ht="13" x14ac:dyDescent="0.3">
      <c r="A43" s="15" t="s">
        <v>90</v>
      </c>
      <c r="B43" s="15" t="s">
        <v>91</v>
      </c>
      <c r="C43" s="15" t="s">
        <v>92</v>
      </c>
      <c r="D43" s="16">
        <v>75</v>
      </c>
      <c r="E43" s="16">
        <v>1092.79</v>
      </c>
      <c r="F43" s="16">
        <v>268</v>
      </c>
      <c r="G43" s="16">
        <v>217</v>
      </c>
      <c r="H43" s="16">
        <f t="shared" si="0"/>
        <v>4.08</v>
      </c>
    </row>
    <row r="44" spans="1:8" ht="13" x14ac:dyDescent="0.3">
      <c r="A44" s="15" t="s">
        <v>93</v>
      </c>
      <c r="B44" s="15" t="s">
        <v>94</v>
      </c>
      <c r="C44" s="15" t="s">
        <v>95</v>
      </c>
      <c r="D44" s="16">
        <v>75</v>
      </c>
      <c r="E44" s="16">
        <v>179027.7</v>
      </c>
      <c r="F44" s="16">
        <v>16780</v>
      </c>
      <c r="G44" s="105">
        <v>14976</v>
      </c>
      <c r="H44" s="16">
        <f t="shared" si="0"/>
        <v>10.67</v>
      </c>
    </row>
    <row r="45" spans="1:8" ht="13" x14ac:dyDescent="0.3">
      <c r="A45" s="15" t="s">
        <v>93</v>
      </c>
      <c r="B45" s="15" t="s">
        <v>94</v>
      </c>
      <c r="C45" s="15" t="s">
        <v>95</v>
      </c>
      <c r="D45" s="16">
        <v>100</v>
      </c>
      <c r="E45" s="16">
        <v>5.95</v>
      </c>
      <c r="F45" s="16">
        <v>2</v>
      </c>
      <c r="G45" s="107"/>
      <c r="H45" s="16">
        <f t="shared" si="0"/>
        <v>2.98</v>
      </c>
    </row>
    <row r="46" spans="1:8" ht="13" x14ac:dyDescent="0.3">
      <c r="A46" s="15" t="s">
        <v>96</v>
      </c>
      <c r="B46" s="15" t="s">
        <v>97</v>
      </c>
      <c r="C46" s="15" t="s">
        <v>98</v>
      </c>
      <c r="D46" s="16">
        <v>75</v>
      </c>
      <c r="E46" s="16">
        <v>2566848.08</v>
      </c>
      <c r="F46" s="16">
        <v>98629</v>
      </c>
      <c r="G46" s="105">
        <v>61036</v>
      </c>
      <c r="H46" s="16">
        <f t="shared" si="0"/>
        <v>26.03</v>
      </c>
    </row>
    <row r="47" spans="1:8" ht="13" x14ac:dyDescent="0.3">
      <c r="A47" s="15" t="s">
        <v>96</v>
      </c>
      <c r="B47" s="15" t="s">
        <v>97</v>
      </c>
      <c r="C47" s="15" t="s">
        <v>98</v>
      </c>
      <c r="D47" s="16">
        <v>100</v>
      </c>
      <c r="E47" s="16">
        <v>264.45</v>
      </c>
      <c r="F47" s="16">
        <v>38</v>
      </c>
      <c r="G47" s="107"/>
      <c r="H47" s="16">
        <f t="shared" si="0"/>
        <v>6.96</v>
      </c>
    </row>
    <row r="48" spans="1:8" ht="13" x14ac:dyDescent="0.3">
      <c r="A48" s="15" t="s">
        <v>99</v>
      </c>
      <c r="B48" s="15" t="s">
        <v>100</v>
      </c>
      <c r="C48" s="15" t="s">
        <v>101</v>
      </c>
      <c r="D48" s="16">
        <v>75</v>
      </c>
      <c r="E48" s="16">
        <v>271.07</v>
      </c>
      <c r="F48" s="16">
        <v>48</v>
      </c>
      <c r="G48" s="16">
        <v>41</v>
      </c>
      <c r="H48" s="16">
        <f t="shared" si="0"/>
        <v>5.65</v>
      </c>
    </row>
    <row r="49" spans="1:8" ht="13" x14ac:dyDescent="0.3">
      <c r="A49" s="15" t="s">
        <v>102</v>
      </c>
      <c r="B49" s="15" t="s">
        <v>103</v>
      </c>
      <c r="C49" s="15" t="s">
        <v>104</v>
      </c>
      <c r="D49" s="16">
        <v>75</v>
      </c>
      <c r="E49" s="16">
        <v>83906.85</v>
      </c>
      <c r="F49" s="16">
        <v>4076</v>
      </c>
      <c r="G49" s="105">
        <v>3574</v>
      </c>
      <c r="H49" s="16">
        <f t="shared" si="0"/>
        <v>20.59</v>
      </c>
    </row>
    <row r="50" spans="1:8" ht="13" x14ac:dyDescent="0.3">
      <c r="A50" s="15" t="s">
        <v>102</v>
      </c>
      <c r="B50" s="15" t="s">
        <v>103</v>
      </c>
      <c r="C50" s="15" t="s">
        <v>104</v>
      </c>
      <c r="D50" s="16">
        <v>100</v>
      </c>
      <c r="E50" s="16">
        <v>51.51</v>
      </c>
      <c r="F50" s="16">
        <v>7</v>
      </c>
      <c r="G50" s="107"/>
      <c r="H50" s="16">
        <f t="shared" si="0"/>
        <v>7.36</v>
      </c>
    </row>
    <row r="51" spans="1:8" ht="13" x14ac:dyDescent="0.3">
      <c r="A51" s="15" t="s">
        <v>105</v>
      </c>
      <c r="B51" s="15" t="s">
        <v>106</v>
      </c>
      <c r="C51" s="15" t="s">
        <v>107</v>
      </c>
      <c r="D51" s="16">
        <v>75</v>
      </c>
      <c r="E51" s="16">
        <v>1362261.71</v>
      </c>
      <c r="F51" s="16">
        <v>52499</v>
      </c>
      <c r="G51" s="16">
        <v>39296</v>
      </c>
      <c r="H51" s="16">
        <f t="shared" si="0"/>
        <v>25.95</v>
      </c>
    </row>
    <row r="52" spans="1:8" ht="13" x14ac:dyDescent="0.3">
      <c r="A52" s="15" t="s">
        <v>108</v>
      </c>
      <c r="B52" s="15" t="s">
        <v>109</v>
      </c>
      <c r="C52" s="15" t="s">
        <v>110</v>
      </c>
      <c r="D52" s="16">
        <v>75</v>
      </c>
      <c r="E52" s="16">
        <v>1120408.45</v>
      </c>
      <c r="F52" s="16">
        <v>42006</v>
      </c>
      <c r="G52" s="105">
        <v>30120</v>
      </c>
      <c r="H52" s="16">
        <f t="shared" si="0"/>
        <v>26.67</v>
      </c>
    </row>
    <row r="53" spans="1:8" ht="13" x14ac:dyDescent="0.3">
      <c r="A53" s="15" t="s">
        <v>108</v>
      </c>
      <c r="B53" s="15" t="s">
        <v>109</v>
      </c>
      <c r="C53" s="15" t="s">
        <v>110</v>
      </c>
      <c r="D53" s="16">
        <v>100</v>
      </c>
      <c r="E53" s="16">
        <v>212.94</v>
      </c>
      <c r="F53" s="16">
        <v>31</v>
      </c>
      <c r="G53" s="107"/>
      <c r="H53" s="16">
        <f t="shared" si="0"/>
        <v>6.87</v>
      </c>
    </row>
    <row r="54" spans="1:8" ht="13" x14ac:dyDescent="0.3">
      <c r="A54" s="15" t="s">
        <v>111</v>
      </c>
      <c r="B54" s="15" t="s">
        <v>112</v>
      </c>
      <c r="C54" s="15" t="s">
        <v>113</v>
      </c>
      <c r="D54" s="16">
        <v>50</v>
      </c>
      <c r="E54" s="16">
        <v>282775.71999999997</v>
      </c>
      <c r="F54" s="16">
        <v>13224</v>
      </c>
      <c r="G54" s="105">
        <v>14619</v>
      </c>
      <c r="H54" s="16">
        <f t="shared" si="0"/>
        <v>21.38</v>
      </c>
    </row>
    <row r="55" spans="1:8" ht="13" x14ac:dyDescent="0.3">
      <c r="A55" s="15" t="s">
        <v>111</v>
      </c>
      <c r="B55" s="15" t="s">
        <v>112</v>
      </c>
      <c r="C55" s="15" t="s">
        <v>113</v>
      </c>
      <c r="D55" s="16">
        <v>75</v>
      </c>
      <c r="E55" s="16">
        <v>46728.2</v>
      </c>
      <c r="F55" s="16">
        <v>8071</v>
      </c>
      <c r="G55" s="106"/>
      <c r="H55" s="16">
        <f t="shared" si="0"/>
        <v>5.79</v>
      </c>
    </row>
    <row r="56" spans="1:8" ht="13" x14ac:dyDescent="0.3">
      <c r="A56" s="15" t="s">
        <v>111</v>
      </c>
      <c r="B56" s="15" t="s">
        <v>112</v>
      </c>
      <c r="C56" s="15" t="s">
        <v>113</v>
      </c>
      <c r="D56" s="16">
        <v>100</v>
      </c>
      <c r="E56" s="16">
        <v>1913.77</v>
      </c>
      <c r="F56" s="16">
        <v>35</v>
      </c>
      <c r="G56" s="107"/>
      <c r="H56" s="16">
        <f t="shared" si="0"/>
        <v>54.68</v>
      </c>
    </row>
    <row r="57" spans="1:8" ht="13" x14ac:dyDescent="0.3">
      <c r="A57" s="15" t="s">
        <v>114</v>
      </c>
      <c r="B57" s="15" t="s">
        <v>115</v>
      </c>
      <c r="C57" s="15" t="s">
        <v>116</v>
      </c>
      <c r="D57" s="16">
        <v>50</v>
      </c>
      <c r="E57" s="16">
        <v>1434.55</v>
      </c>
      <c r="F57" s="16">
        <v>78</v>
      </c>
      <c r="G57" s="16">
        <v>41</v>
      </c>
      <c r="H57" s="16">
        <f t="shared" si="0"/>
        <v>18.39</v>
      </c>
    </row>
    <row r="58" spans="1:8" ht="13" x14ac:dyDescent="0.3">
      <c r="A58" s="15" t="s">
        <v>117</v>
      </c>
      <c r="B58" s="15" t="s">
        <v>118</v>
      </c>
      <c r="C58" s="15" t="s">
        <v>119</v>
      </c>
      <c r="D58" s="16">
        <v>50</v>
      </c>
      <c r="E58" s="16">
        <v>2449.63</v>
      </c>
      <c r="F58" s="16">
        <v>124</v>
      </c>
      <c r="G58" s="105">
        <v>81</v>
      </c>
      <c r="H58" s="16">
        <f t="shared" si="0"/>
        <v>19.760000000000002</v>
      </c>
    </row>
    <row r="59" spans="1:8" ht="13" x14ac:dyDescent="0.3">
      <c r="A59" s="15" t="s">
        <v>117</v>
      </c>
      <c r="B59" s="15" t="s">
        <v>118</v>
      </c>
      <c r="C59" s="15" t="s">
        <v>119</v>
      </c>
      <c r="D59" s="16">
        <v>75</v>
      </c>
      <c r="E59" s="16">
        <v>131.94</v>
      </c>
      <c r="F59" s="16">
        <v>16</v>
      </c>
      <c r="G59" s="106"/>
      <c r="H59" s="16">
        <f t="shared" si="0"/>
        <v>8.25</v>
      </c>
    </row>
    <row r="60" spans="1:8" ht="13" x14ac:dyDescent="0.3">
      <c r="A60" s="15" t="s">
        <v>117</v>
      </c>
      <c r="B60" s="15" t="s">
        <v>118</v>
      </c>
      <c r="C60" s="15" t="s">
        <v>119</v>
      </c>
      <c r="D60" s="16">
        <v>100</v>
      </c>
      <c r="E60" s="16">
        <v>61.29</v>
      </c>
      <c r="F60" s="16">
        <v>1</v>
      </c>
      <c r="G60" s="107"/>
      <c r="H60" s="16">
        <f t="shared" si="0"/>
        <v>61.29</v>
      </c>
    </row>
    <row r="61" spans="1:8" ht="13" x14ac:dyDescent="0.3">
      <c r="A61" s="15" t="s">
        <v>120</v>
      </c>
      <c r="B61" s="15" t="s">
        <v>121</v>
      </c>
      <c r="C61" s="15" t="s">
        <v>122</v>
      </c>
      <c r="D61" s="16">
        <v>50</v>
      </c>
      <c r="E61" s="16">
        <v>40521.230000000003</v>
      </c>
      <c r="F61" s="16">
        <v>1862</v>
      </c>
      <c r="G61" s="105">
        <v>3327</v>
      </c>
      <c r="H61" s="16">
        <f t="shared" si="0"/>
        <v>21.76</v>
      </c>
    </row>
    <row r="62" spans="1:8" ht="13" x14ac:dyDescent="0.3">
      <c r="A62" s="15" t="s">
        <v>120</v>
      </c>
      <c r="B62" s="15" t="s">
        <v>121</v>
      </c>
      <c r="C62" s="15" t="s">
        <v>122</v>
      </c>
      <c r="D62" s="16">
        <v>75</v>
      </c>
      <c r="E62" s="16">
        <v>14188.99</v>
      </c>
      <c r="F62" s="16">
        <v>2816</v>
      </c>
      <c r="G62" s="106"/>
      <c r="H62" s="16">
        <f t="shared" si="0"/>
        <v>5.04</v>
      </c>
    </row>
    <row r="63" spans="1:8" ht="13" x14ac:dyDescent="0.3">
      <c r="A63" s="15" t="s">
        <v>120</v>
      </c>
      <c r="B63" s="15" t="s">
        <v>121</v>
      </c>
      <c r="C63" s="15" t="s">
        <v>122</v>
      </c>
      <c r="D63" s="16">
        <v>100</v>
      </c>
      <c r="E63" s="16">
        <v>323.58999999999997</v>
      </c>
      <c r="F63" s="16">
        <v>7</v>
      </c>
      <c r="G63" s="107"/>
      <c r="H63" s="16">
        <f t="shared" si="0"/>
        <v>46.23</v>
      </c>
    </row>
    <row r="64" spans="1:8" ht="13" x14ac:dyDescent="0.3">
      <c r="A64" s="15" t="s">
        <v>123</v>
      </c>
      <c r="B64" s="15" t="s">
        <v>124</v>
      </c>
      <c r="C64" s="15" t="s">
        <v>125</v>
      </c>
      <c r="D64" s="16">
        <v>75</v>
      </c>
      <c r="E64" s="16">
        <v>23609.15</v>
      </c>
      <c r="F64" s="16">
        <v>4260</v>
      </c>
      <c r="G64" s="16">
        <v>4071</v>
      </c>
      <c r="H64" s="16">
        <f t="shared" si="0"/>
        <v>5.54</v>
      </c>
    </row>
    <row r="65" spans="1:8" ht="13" x14ac:dyDescent="0.3">
      <c r="A65" s="15" t="s">
        <v>126</v>
      </c>
      <c r="B65" s="15" t="s">
        <v>127</v>
      </c>
      <c r="C65" s="15" t="s">
        <v>128</v>
      </c>
      <c r="D65" s="16">
        <v>75</v>
      </c>
      <c r="E65" s="16">
        <v>2041</v>
      </c>
      <c r="F65" s="16">
        <v>397</v>
      </c>
      <c r="G65" s="16">
        <v>375</v>
      </c>
      <c r="H65" s="16">
        <f t="shared" si="0"/>
        <v>5.14</v>
      </c>
    </row>
    <row r="66" spans="1:8" ht="13" x14ac:dyDescent="0.3">
      <c r="A66" s="15" t="s">
        <v>129</v>
      </c>
      <c r="B66" s="15" t="s">
        <v>130</v>
      </c>
      <c r="C66" s="15" t="s">
        <v>131</v>
      </c>
      <c r="D66" s="16">
        <v>50</v>
      </c>
      <c r="E66" s="16">
        <v>238370.31</v>
      </c>
      <c r="F66" s="16">
        <v>11160</v>
      </c>
      <c r="G66" s="105">
        <v>6918</v>
      </c>
      <c r="H66" s="16">
        <f t="shared" si="0"/>
        <v>21.36</v>
      </c>
    </row>
    <row r="67" spans="1:8" ht="13" x14ac:dyDescent="0.3">
      <c r="A67" s="15" t="s">
        <v>129</v>
      </c>
      <c r="B67" s="15" t="s">
        <v>130</v>
      </c>
      <c r="C67" s="15" t="s">
        <v>131</v>
      </c>
      <c r="D67" s="16">
        <v>75</v>
      </c>
      <c r="E67" s="16">
        <v>5961.82</v>
      </c>
      <c r="F67" s="16">
        <v>503</v>
      </c>
      <c r="G67" s="106"/>
      <c r="H67" s="16">
        <f t="shared" si="0"/>
        <v>11.85</v>
      </c>
    </row>
    <row r="68" spans="1:8" ht="13" x14ac:dyDescent="0.3">
      <c r="A68" s="15" t="s">
        <v>129</v>
      </c>
      <c r="B68" s="15" t="s">
        <v>130</v>
      </c>
      <c r="C68" s="15" t="s">
        <v>131</v>
      </c>
      <c r="D68" s="16">
        <v>100</v>
      </c>
      <c r="E68" s="16">
        <v>1500.45</v>
      </c>
      <c r="F68" s="16">
        <v>25</v>
      </c>
      <c r="G68" s="107"/>
      <c r="H68" s="16">
        <f t="shared" si="0"/>
        <v>60.02</v>
      </c>
    </row>
    <row r="69" spans="1:8" ht="13" x14ac:dyDescent="0.3">
      <c r="A69" s="15" t="s">
        <v>132</v>
      </c>
      <c r="B69" s="15" t="s">
        <v>133</v>
      </c>
      <c r="C69" s="15" t="s">
        <v>134</v>
      </c>
      <c r="D69" s="16">
        <v>75</v>
      </c>
      <c r="E69" s="16">
        <v>795.3</v>
      </c>
      <c r="F69" s="16">
        <v>79</v>
      </c>
      <c r="G69" s="105">
        <v>60</v>
      </c>
      <c r="H69" s="16">
        <f t="shared" si="0"/>
        <v>10.07</v>
      </c>
    </row>
    <row r="70" spans="1:8" ht="13" x14ac:dyDescent="0.3">
      <c r="A70" s="15" t="s">
        <v>132</v>
      </c>
      <c r="B70" s="15" t="s">
        <v>133</v>
      </c>
      <c r="C70" s="15" t="s">
        <v>134</v>
      </c>
      <c r="D70" s="16">
        <v>100</v>
      </c>
      <c r="E70" s="16">
        <v>28.44</v>
      </c>
      <c r="F70" s="16">
        <v>2</v>
      </c>
      <c r="G70" s="107"/>
      <c r="H70" s="16">
        <f t="shared" si="0"/>
        <v>14.22</v>
      </c>
    </row>
    <row r="71" spans="1:8" ht="13" x14ac:dyDescent="0.3">
      <c r="A71" s="15" t="s">
        <v>135</v>
      </c>
      <c r="B71" s="15" t="s">
        <v>136</v>
      </c>
      <c r="C71" s="15" t="s">
        <v>137</v>
      </c>
      <c r="D71" s="16">
        <v>100</v>
      </c>
      <c r="E71" s="16">
        <v>128506.45</v>
      </c>
      <c r="F71" s="16">
        <v>330</v>
      </c>
      <c r="G71" s="16">
        <v>236</v>
      </c>
      <c r="H71" s="16">
        <f t="shared" si="0"/>
        <v>389.41</v>
      </c>
    </row>
    <row r="72" spans="1:8" ht="13" x14ac:dyDescent="0.3">
      <c r="A72" s="15" t="s">
        <v>138</v>
      </c>
      <c r="B72" s="15" t="s">
        <v>139</v>
      </c>
      <c r="C72" s="15" t="s">
        <v>137</v>
      </c>
      <c r="D72" s="16">
        <v>100</v>
      </c>
      <c r="E72" s="16">
        <v>128506.45</v>
      </c>
      <c r="F72" s="16">
        <v>330</v>
      </c>
      <c r="G72" s="16">
        <v>236</v>
      </c>
      <c r="H72" s="16">
        <f t="shared" ref="H72:H135" si="1">ROUND(E72/F72,2)</f>
        <v>389.41</v>
      </c>
    </row>
    <row r="73" spans="1:8" ht="65" x14ac:dyDescent="0.3">
      <c r="A73" s="10" t="s">
        <v>140</v>
      </c>
      <c r="B73" s="11" t="s">
        <v>141</v>
      </c>
      <c r="C73" s="11" t="s">
        <v>142</v>
      </c>
      <c r="D73" s="18" t="s">
        <v>143</v>
      </c>
      <c r="E73" s="19">
        <f>SUM(E74+E75)</f>
        <v>17131325.149999999</v>
      </c>
      <c r="F73" s="21">
        <f>SUM(F74+F75)</f>
        <v>21100</v>
      </c>
      <c r="G73" s="20">
        <v>11334</v>
      </c>
      <c r="H73" s="13">
        <f t="shared" si="1"/>
        <v>811.91</v>
      </c>
    </row>
    <row r="74" spans="1:8" ht="13" x14ac:dyDescent="0.3">
      <c r="A74" s="15" t="s">
        <v>140</v>
      </c>
      <c r="B74" s="15" t="s">
        <v>141</v>
      </c>
      <c r="C74" s="15" t="s">
        <v>142</v>
      </c>
      <c r="D74" s="16">
        <v>50</v>
      </c>
      <c r="E74" s="16">
        <v>37798.239999999998</v>
      </c>
      <c r="F74" s="16">
        <v>2038</v>
      </c>
      <c r="G74" s="105">
        <v>11334</v>
      </c>
      <c r="H74" s="16">
        <f t="shared" si="1"/>
        <v>18.55</v>
      </c>
    </row>
    <row r="75" spans="1:8" ht="13" x14ac:dyDescent="0.3">
      <c r="A75" s="15" t="s">
        <v>140</v>
      </c>
      <c r="B75" s="15" t="s">
        <v>141</v>
      </c>
      <c r="C75" s="15" t="s">
        <v>142</v>
      </c>
      <c r="D75" s="16">
        <v>100</v>
      </c>
      <c r="E75" s="16">
        <v>17093526.91</v>
      </c>
      <c r="F75" s="16">
        <v>19062</v>
      </c>
      <c r="G75" s="107"/>
      <c r="H75" s="16">
        <f t="shared" si="1"/>
        <v>896.73</v>
      </c>
    </row>
    <row r="76" spans="1:8" ht="13" x14ac:dyDescent="0.3">
      <c r="A76" s="15" t="s">
        <v>144</v>
      </c>
      <c r="B76" s="15" t="s">
        <v>145</v>
      </c>
      <c r="C76" s="15" t="s">
        <v>146</v>
      </c>
      <c r="D76" s="16">
        <v>50</v>
      </c>
      <c r="E76" s="16">
        <v>149.09</v>
      </c>
      <c r="F76" s="16">
        <v>8</v>
      </c>
      <c r="G76" s="105">
        <v>175</v>
      </c>
      <c r="H76" s="16">
        <f t="shared" si="1"/>
        <v>18.64</v>
      </c>
    </row>
    <row r="77" spans="1:8" ht="13" x14ac:dyDescent="0.3">
      <c r="A77" s="15" t="s">
        <v>144</v>
      </c>
      <c r="B77" s="15" t="s">
        <v>145</v>
      </c>
      <c r="C77" s="15" t="s">
        <v>146</v>
      </c>
      <c r="D77" s="16">
        <v>100</v>
      </c>
      <c r="E77" s="16">
        <v>207755.68</v>
      </c>
      <c r="F77" s="16">
        <v>517</v>
      </c>
      <c r="G77" s="107"/>
      <c r="H77" s="16">
        <f t="shared" si="1"/>
        <v>401.85</v>
      </c>
    </row>
    <row r="78" spans="1:8" ht="13" x14ac:dyDescent="0.3">
      <c r="A78" s="15" t="s">
        <v>147</v>
      </c>
      <c r="B78" s="15" t="s">
        <v>148</v>
      </c>
      <c r="C78" s="15" t="s">
        <v>149</v>
      </c>
      <c r="D78" s="16">
        <v>100</v>
      </c>
      <c r="E78" s="16">
        <v>28.66</v>
      </c>
      <c r="F78" s="16">
        <v>4</v>
      </c>
      <c r="G78" s="16">
        <v>4</v>
      </c>
      <c r="H78" s="16">
        <f t="shared" si="1"/>
        <v>7.17</v>
      </c>
    </row>
    <row r="79" spans="1:8" ht="13" x14ac:dyDescent="0.3">
      <c r="A79" s="15" t="s">
        <v>150</v>
      </c>
      <c r="B79" s="15" t="s">
        <v>151</v>
      </c>
      <c r="C79" s="15" t="s">
        <v>152</v>
      </c>
      <c r="D79" s="16">
        <v>50</v>
      </c>
      <c r="E79" s="16">
        <v>10.94</v>
      </c>
      <c r="F79" s="16">
        <v>1</v>
      </c>
      <c r="G79" s="105">
        <v>22</v>
      </c>
      <c r="H79" s="16">
        <f t="shared" si="1"/>
        <v>10.94</v>
      </c>
    </row>
    <row r="80" spans="1:8" ht="13" x14ac:dyDescent="0.3">
      <c r="A80" s="15" t="s">
        <v>150</v>
      </c>
      <c r="B80" s="15" t="s">
        <v>151</v>
      </c>
      <c r="C80" s="15" t="s">
        <v>152</v>
      </c>
      <c r="D80" s="16">
        <v>100</v>
      </c>
      <c r="E80" s="16">
        <v>14331.06</v>
      </c>
      <c r="F80" s="16">
        <v>62</v>
      </c>
      <c r="G80" s="107"/>
      <c r="H80" s="16">
        <f t="shared" si="1"/>
        <v>231.15</v>
      </c>
    </row>
    <row r="81" spans="1:8" ht="13" x14ac:dyDescent="0.3">
      <c r="A81" s="15" t="s">
        <v>153</v>
      </c>
      <c r="B81" s="15" t="s">
        <v>154</v>
      </c>
      <c r="C81" s="15" t="s">
        <v>155</v>
      </c>
      <c r="D81" s="16">
        <v>50</v>
      </c>
      <c r="E81" s="16">
        <v>15.84</v>
      </c>
      <c r="F81" s="16">
        <v>1</v>
      </c>
      <c r="G81" s="105">
        <v>20</v>
      </c>
      <c r="H81" s="16">
        <f t="shared" si="1"/>
        <v>15.84</v>
      </c>
    </row>
    <row r="82" spans="1:8" ht="13" x14ac:dyDescent="0.3">
      <c r="A82" s="15" t="s">
        <v>153</v>
      </c>
      <c r="B82" s="15" t="s">
        <v>154</v>
      </c>
      <c r="C82" s="15" t="s">
        <v>155</v>
      </c>
      <c r="D82" s="16">
        <v>100</v>
      </c>
      <c r="E82" s="16">
        <v>9221.7900000000009</v>
      </c>
      <c r="F82" s="16">
        <v>37</v>
      </c>
      <c r="G82" s="107"/>
      <c r="H82" s="16">
        <f t="shared" si="1"/>
        <v>249.24</v>
      </c>
    </row>
    <row r="83" spans="1:8" ht="13" x14ac:dyDescent="0.3">
      <c r="A83" s="15" t="s">
        <v>156</v>
      </c>
      <c r="B83" s="15" t="s">
        <v>157</v>
      </c>
      <c r="C83" s="15" t="s">
        <v>158</v>
      </c>
      <c r="D83" s="16">
        <v>100</v>
      </c>
      <c r="E83" s="16">
        <v>91.38</v>
      </c>
      <c r="F83" s="16">
        <v>3</v>
      </c>
      <c r="G83" s="16">
        <v>1</v>
      </c>
      <c r="H83" s="16">
        <f t="shared" si="1"/>
        <v>30.46</v>
      </c>
    </row>
    <row r="84" spans="1:8" ht="13" x14ac:dyDescent="0.3">
      <c r="A84" s="15" t="s">
        <v>159</v>
      </c>
      <c r="B84" s="15" t="s">
        <v>160</v>
      </c>
      <c r="C84" s="15" t="s">
        <v>161</v>
      </c>
      <c r="D84" s="16">
        <v>50</v>
      </c>
      <c r="E84" s="16">
        <v>5.03</v>
      </c>
      <c r="F84" s="16">
        <v>1</v>
      </c>
      <c r="G84" s="105">
        <v>24</v>
      </c>
      <c r="H84" s="16">
        <f t="shared" si="1"/>
        <v>5.03</v>
      </c>
    </row>
    <row r="85" spans="1:8" ht="13" x14ac:dyDescent="0.3">
      <c r="A85" s="15" t="s">
        <v>159</v>
      </c>
      <c r="B85" s="15" t="s">
        <v>160</v>
      </c>
      <c r="C85" s="15" t="s">
        <v>161</v>
      </c>
      <c r="D85" s="16">
        <v>100</v>
      </c>
      <c r="E85" s="16">
        <v>14966.55</v>
      </c>
      <c r="F85" s="16">
        <v>86</v>
      </c>
      <c r="G85" s="107"/>
      <c r="H85" s="16">
        <f t="shared" si="1"/>
        <v>174.03</v>
      </c>
    </row>
    <row r="86" spans="1:8" ht="13" x14ac:dyDescent="0.3">
      <c r="A86" s="15" t="s">
        <v>162</v>
      </c>
      <c r="B86" s="15" t="s">
        <v>163</v>
      </c>
      <c r="C86" s="15" t="s">
        <v>164</v>
      </c>
      <c r="D86" s="16">
        <v>50</v>
      </c>
      <c r="E86" s="16">
        <v>65.599999999999994</v>
      </c>
      <c r="F86" s="16">
        <v>1</v>
      </c>
      <c r="G86" s="105">
        <v>9</v>
      </c>
      <c r="H86" s="16">
        <f t="shared" si="1"/>
        <v>65.599999999999994</v>
      </c>
    </row>
    <row r="87" spans="1:8" ht="13" x14ac:dyDescent="0.3">
      <c r="A87" s="15" t="s">
        <v>162</v>
      </c>
      <c r="B87" s="15" t="s">
        <v>163</v>
      </c>
      <c r="C87" s="15" t="s">
        <v>164</v>
      </c>
      <c r="D87" s="16">
        <v>100</v>
      </c>
      <c r="E87" s="16">
        <v>8515.73</v>
      </c>
      <c r="F87" s="16">
        <v>21</v>
      </c>
      <c r="G87" s="107"/>
      <c r="H87" s="16">
        <f t="shared" si="1"/>
        <v>405.51</v>
      </c>
    </row>
    <row r="88" spans="1:8" ht="13" x14ac:dyDescent="0.3">
      <c r="A88" s="15" t="s">
        <v>165</v>
      </c>
      <c r="B88" s="15" t="s">
        <v>166</v>
      </c>
      <c r="C88" s="15" t="s">
        <v>167</v>
      </c>
      <c r="D88" s="16">
        <v>100</v>
      </c>
      <c r="E88" s="16">
        <v>13256.65</v>
      </c>
      <c r="F88" s="16">
        <v>33</v>
      </c>
      <c r="G88" s="16">
        <v>10</v>
      </c>
      <c r="H88" s="16">
        <f t="shared" si="1"/>
        <v>401.72</v>
      </c>
    </row>
    <row r="89" spans="1:8" ht="13" x14ac:dyDescent="0.3">
      <c r="A89" s="15" t="s">
        <v>168</v>
      </c>
      <c r="B89" s="15" t="s">
        <v>169</v>
      </c>
      <c r="C89" s="15" t="s">
        <v>170</v>
      </c>
      <c r="D89" s="16">
        <v>50</v>
      </c>
      <c r="E89" s="16">
        <v>20.399999999999999</v>
      </c>
      <c r="F89" s="16">
        <v>1</v>
      </c>
      <c r="G89" s="105">
        <v>3</v>
      </c>
      <c r="H89" s="16">
        <f t="shared" si="1"/>
        <v>20.399999999999999</v>
      </c>
    </row>
    <row r="90" spans="1:8" ht="13" x14ac:dyDescent="0.3">
      <c r="A90" s="15" t="s">
        <v>168</v>
      </c>
      <c r="B90" s="15" t="s">
        <v>169</v>
      </c>
      <c r="C90" s="15" t="s">
        <v>170</v>
      </c>
      <c r="D90" s="16">
        <v>100</v>
      </c>
      <c r="E90" s="16">
        <v>26.03</v>
      </c>
      <c r="F90" s="16">
        <v>6</v>
      </c>
      <c r="G90" s="107"/>
      <c r="H90" s="16">
        <f t="shared" si="1"/>
        <v>4.34</v>
      </c>
    </row>
    <row r="91" spans="1:8" ht="13" x14ac:dyDescent="0.3">
      <c r="A91" s="15" t="s">
        <v>171</v>
      </c>
      <c r="B91" s="15" t="s">
        <v>172</v>
      </c>
      <c r="C91" s="15" t="s">
        <v>173</v>
      </c>
      <c r="D91" s="16">
        <v>100</v>
      </c>
      <c r="E91" s="16">
        <v>593.29999999999995</v>
      </c>
      <c r="F91" s="16">
        <v>10</v>
      </c>
      <c r="G91" s="16">
        <v>5</v>
      </c>
      <c r="H91" s="16">
        <f t="shared" si="1"/>
        <v>59.33</v>
      </c>
    </row>
    <row r="92" spans="1:8" ht="13" x14ac:dyDescent="0.3">
      <c r="A92" s="15" t="s">
        <v>174</v>
      </c>
      <c r="B92" s="15" t="s">
        <v>175</v>
      </c>
      <c r="C92" s="15" t="s">
        <v>176</v>
      </c>
      <c r="D92" s="16">
        <v>50</v>
      </c>
      <c r="E92" s="16">
        <v>4.26</v>
      </c>
      <c r="F92" s="16">
        <v>1</v>
      </c>
      <c r="G92" s="105">
        <v>34</v>
      </c>
      <c r="H92" s="16">
        <f t="shared" si="1"/>
        <v>4.26</v>
      </c>
    </row>
    <row r="93" spans="1:8" ht="13" x14ac:dyDescent="0.3">
      <c r="A93" s="15" t="s">
        <v>174</v>
      </c>
      <c r="B93" s="15" t="s">
        <v>175</v>
      </c>
      <c r="C93" s="15" t="s">
        <v>176</v>
      </c>
      <c r="D93" s="16">
        <v>100</v>
      </c>
      <c r="E93" s="16">
        <v>31880.73</v>
      </c>
      <c r="F93" s="16">
        <v>84</v>
      </c>
      <c r="G93" s="107"/>
      <c r="H93" s="16">
        <f t="shared" si="1"/>
        <v>379.53</v>
      </c>
    </row>
    <row r="94" spans="1:8" ht="13" x14ac:dyDescent="0.3">
      <c r="A94" s="15" t="s">
        <v>177</v>
      </c>
      <c r="B94" s="15" t="s">
        <v>178</v>
      </c>
      <c r="C94" s="15" t="s">
        <v>179</v>
      </c>
      <c r="D94" s="16">
        <v>100</v>
      </c>
      <c r="E94" s="16">
        <v>31824.06</v>
      </c>
      <c r="F94" s="16">
        <v>56</v>
      </c>
      <c r="G94" s="16">
        <v>18</v>
      </c>
      <c r="H94" s="16">
        <f t="shared" si="1"/>
        <v>568.29</v>
      </c>
    </row>
    <row r="95" spans="1:8" ht="13" x14ac:dyDescent="0.3">
      <c r="A95" s="15" t="s">
        <v>180</v>
      </c>
      <c r="B95" s="15" t="s">
        <v>181</v>
      </c>
      <c r="C95" s="15" t="s">
        <v>182</v>
      </c>
      <c r="D95" s="16">
        <v>100</v>
      </c>
      <c r="E95" s="16">
        <v>12058.89</v>
      </c>
      <c r="F95" s="16">
        <v>4</v>
      </c>
      <c r="G95" s="16">
        <v>2</v>
      </c>
      <c r="H95" s="16">
        <f t="shared" si="1"/>
        <v>3014.72</v>
      </c>
    </row>
    <row r="96" spans="1:8" ht="13" x14ac:dyDescent="0.3">
      <c r="A96" s="15" t="s">
        <v>183</v>
      </c>
      <c r="B96" s="15" t="s">
        <v>184</v>
      </c>
      <c r="C96" s="15" t="s">
        <v>185</v>
      </c>
      <c r="D96" s="16">
        <v>50</v>
      </c>
      <c r="E96" s="16">
        <v>22.76</v>
      </c>
      <c r="F96" s="16">
        <v>1</v>
      </c>
      <c r="G96" s="105">
        <v>35</v>
      </c>
      <c r="H96" s="16">
        <f t="shared" si="1"/>
        <v>22.76</v>
      </c>
    </row>
    <row r="97" spans="1:8" ht="13" x14ac:dyDescent="0.3">
      <c r="A97" s="15" t="s">
        <v>183</v>
      </c>
      <c r="B97" s="15" t="s">
        <v>184</v>
      </c>
      <c r="C97" s="15" t="s">
        <v>185</v>
      </c>
      <c r="D97" s="16">
        <v>100</v>
      </c>
      <c r="E97" s="16">
        <v>70691.81</v>
      </c>
      <c r="F97" s="16">
        <v>102</v>
      </c>
      <c r="G97" s="107"/>
      <c r="H97" s="16">
        <f t="shared" si="1"/>
        <v>693.06</v>
      </c>
    </row>
    <row r="98" spans="1:8" ht="13" x14ac:dyDescent="0.3">
      <c r="A98" s="15" t="s">
        <v>186</v>
      </c>
      <c r="B98" s="15" t="s">
        <v>187</v>
      </c>
      <c r="C98" s="15" t="s">
        <v>188</v>
      </c>
      <c r="D98" s="16">
        <v>50</v>
      </c>
      <c r="E98" s="16">
        <v>4.26</v>
      </c>
      <c r="F98" s="16">
        <v>1</v>
      </c>
      <c r="G98" s="105">
        <v>4</v>
      </c>
      <c r="H98" s="16">
        <f t="shared" si="1"/>
        <v>4.26</v>
      </c>
    </row>
    <row r="99" spans="1:8" ht="13" x14ac:dyDescent="0.3">
      <c r="A99" s="15" t="s">
        <v>186</v>
      </c>
      <c r="B99" s="15" t="s">
        <v>187</v>
      </c>
      <c r="C99" s="15" t="s">
        <v>188</v>
      </c>
      <c r="D99" s="16">
        <v>100</v>
      </c>
      <c r="E99" s="16">
        <v>269.04000000000002</v>
      </c>
      <c r="F99" s="16">
        <v>9</v>
      </c>
      <c r="G99" s="107"/>
      <c r="H99" s="16">
        <f t="shared" si="1"/>
        <v>29.89</v>
      </c>
    </row>
    <row r="100" spans="1:8" ht="13" x14ac:dyDescent="0.3">
      <c r="A100" s="15" t="s">
        <v>189</v>
      </c>
      <c r="B100" s="15" t="s">
        <v>190</v>
      </c>
      <c r="C100" s="15" t="s">
        <v>191</v>
      </c>
      <c r="D100" s="16">
        <v>50</v>
      </c>
      <c r="E100" s="16">
        <v>5091.05</v>
      </c>
      <c r="F100" s="16">
        <v>318</v>
      </c>
      <c r="G100" s="105">
        <v>1365</v>
      </c>
      <c r="H100" s="16">
        <f t="shared" si="1"/>
        <v>16.010000000000002</v>
      </c>
    </row>
    <row r="101" spans="1:8" ht="13" x14ac:dyDescent="0.3">
      <c r="A101" s="15" t="s">
        <v>189</v>
      </c>
      <c r="B101" s="15" t="s">
        <v>190</v>
      </c>
      <c r="C101" s="15" t="s">
        <v>191</v>
      </c>
      <c r="D101" s="16">
        <v>100</v>
      </c>
      <c r="E101" s="16">
        <v>1256834.67</v>
      </c>
      <c r="F101" s="16">
        <v>2910</v>
      </c>
      <c r="G101" s="107"/>
      <c r="H101" s="16">
        <f t="shared" si="1"/>
        <v>431.9</v>
      </c>
    </row>
    <row r="102" spans="1:8" ht="13" x14ac:dyDescent="0.3">
      <c r="A102" s="15" t="s">
        <v>192</v>
      </c>
      <c r="B102" s="15" t="s">
        <v>193</v>
      </c>
      <c r="C102" s="15" t="s">
        <v>194</v>
      </c>
      <c r="D102" s="16">
        <v>50</v>
      </c>
      <c r="E102" s="16">
        <v>33.909999999999997</v>
      </c>
      <c r="F102" s="16">
        <v>2</v>
      </c>
      <c r="G102" s="105">
        <v>49</v>
      </c>
      <c r="H102" s="16">
        <f t="shared" si="1"/>
        <v>16.96</v>
      </c>
    </row>
    <row r="103" spans="1:8" ht="13" x14ac:dyDescent="0.3">
      <c r="A103" s="15" t="s">
        <v>192</v>
      </c>
      <c r="B103" s="15" t="s">
        <v>193</v>
      </c>
      <c r="C103" s="15" t="s">
        <v>194</v>
      </c>
      <c r="D103" s="16">
        <v>100</v>
      </c>
      <c r="E103" s="16">
        <v>33546.04</v>
      </c>
      <c r="F103" s="16">
        <v>131</v>
      </c>
      <c r="G103" s="107"/>
      <c r="H103" s="16">
        <f t="shared" si="1"/>
        <v>256.08</v>
      </c>
    </row>
    <row r="104" spans="1:8" ht="13" x14ac:dyDescent="0.3">
      <c r="A104" s="15" t="s">
        <v>195</v>
      </c>
      <c r="B104" s="15" t="s">
        <v>196</v>
      </c>
      <c r="C104" s="15" t="s">
        <v>197</v>
      </c>
      <c r="D104" s="16">
        <v>50</v>
      </c>
      <c r="E104" s="16">
        <v>464.7</v>
      </c>
      <c r="F104" s="16">
        <v>34</v>
      </c>
      <c r="G104" s="105">
        <v>200</v>
      </c>
      <c r="H104" s="16">
        <f t="shared" si="1"/>
        <v>13.67</v>
      </c>
    </row>
    <row r="105" spans="1:8" ht="13" x14ac:dyDescent="0.3">
      <c r="A105" s="15" t="s">
        <v>195</v>
      </c>
      <c r="B105" s="15" t="s">
        <v>196</v>
      </c>
      <c r="C105" s="15" t="s">
        <v>197</v>
      </c>
      <c r="D105" s="16">
        <v>100</v>
      </c>
      <c r="E105" s="16">
        <v>83262.960000000006</v>
      </c>
      <c r="F105" s="16">
        <v>407</v>
      </c>
      <c r="G105" s="107"/>
      <c r="H105" s="16">
        <f t="shared" si="1"/>
        <v>204.58</v>
      </c>
    </row>
    <row r="106" spans="1:8" ht="13" x14ac:dyDescent="0.3">
      <c r="A106" s="15" t="s">
        <v>198</v>
      </c>
      <c r="B106" s="15" t="s">
        <v>199</v>
      </c>
      <c r="C106" s="15" t="s">
        <v>200</v>
      </c>
      <c r="D106" s="16">
        <v>50</v>
      </c>
      <c r="E106" s="16">
        <v>39.18</v>
      </c>
      <c r="F106" s="16">
        <v>3</v>
      </c>
      <c r="G106" s="105">
        <v>39</v>
      </c>
      <c r="H106" s="16">
        <f t="shared" si="1"/>
        <v>13.06</v>
      </c>
    </row>
    <row r="107" spans="1:8" ht="13" x14ac:dyDescent="0.3">
      <c r="A107" s="15" t="s">
        <v>198</v>
      </c>
      <c r="B107" s="15" t="s">
        <v>199</v>
      </c>
      <c r="C107" s="15" t="s">
        <v>200</v>
      </c>
      <c r="D107" s="16">
        <v>100</v>
      </c>
      <c r="E107" s="16">
        <v>40252.720000000001</v>
      </c>
      <c r="F107" s="16">
        <v>53</v>
      </c>
      <c r="G107" s="107"/>
      <c r="H107" s="16">
        <f t="shared" si="1"/>
        <v>759.49</v>
      </c>
    </row>
    <row r="108" spans="1:8" ht="13" x14ac:dyDescent="0.3">
      <c r="A108" s="15" t="s">
        <v>201</v>
      </c>
      <c r="B108" s="15" t="s">
        <v>202</v>
      </c>
      <c r="C108" s="15" t="s">
        <v>203</v>
      </c>
      <c r="D108" s="16">
        <v>50</v>
      </c>
      <c r="E108" s="16">
        <v>1250.53</v>
      </c>
      <c r="F108" s="16">
        <v>77</v>
      </c>
      <c r="G108" s="105">
        <v>378</v>
      </c>
      <c r="H108" s="16">
        <f t="shared" si="1"/>
        <v>16.239999999999998</v>
      </c>
    </row>
    <row r="109" spans="1:8" ht="13" x14ac:dyDescent="0.3">
      <c r="A109" s="15" t="s">
        <v>201</v>
      </c>
      <c r="B109" s="15" t="s">
        <v>202</v>
      </c>
      <c r="C109" s="15" t="s">
        <v>203</v>
      </c>
      <c r="D109" s="16">
        <v>100</v>
      </c>
      <c r="E109" s="16">
        <v>371657.9</v>
      </c>
      <c r="F109" s="16">
        <v>760</v>
      </c>
      <c r="G109" s="107"/>
      <c r="H109" s="16">
        <f t="shared" si="1"/>
        <v>489.02</v>
      </c>
    </row>
    <row r="110" spans="1:8" ht="13" x14ac:dyDescent="0.3">
      <c r="A110" s="15" t="s">
        <v>204</v>
      </c>
      <c r="B110" s="15" t="s">
        <v>205</v>
      </c>
      <c r="C110" s="15" t="s">
        <v>206</v>
      </c>
      <c r="D110" s="16">
        <v>50</v>
      </c>
      <c r="E110" s="16">
        <v>222.77</v>
      </c>
      <c r="F110" s="16">
        <v>15</v>
      </c>
      <c r="G110" s="105">
        <v>81</v>
      </c>
      <c r="H110" s="16">
        <f t="shared" si="1"/>
        <v>14.85</v>
      </c>
    </row>
    <row r="111" spans="1:8" ht="13" x14ac:dyDescent="0.3">
      <c r="A111" s="15" t="s">
        <v>204</v>
      </c>
      <c r="B111" s="15" t="s">
        <v>205</v>
      </c>
      <c r="C111" s="15" t="s">
        <v>206</v>
      </c>
      <c r="D111" s="16">
        <v>100</v>
      </c>
      <c r="E111" s="16">
        <v>60355.71</v>
      </c>
      <c r="F111" s="16">
        <v>156</v>
      </c>
      <c r="G111" s="107"/>
      <c r="H111" s="16">
        <f t="shared" si="1"/>
        <v>386.9</v>
      </c>
    </row>
    <row r="112" spans="1:8" ht="13" x14ac:dyDescent="0.3">
      <c r="A112" s="15" t="s">
        <v>207</v>
      </c>
      <c r="B112" s="15" t="s">
        <v>208</v>
      </c>
      <c r="C112" s="15" t="s">
        <v>209</v>
      </c>
      <c r="D112" s="16">
        <v>50</v>
      </c>
      <c r="E112" s="16">
        <v>2242.87</v>
      </c>
      <c r="F112" s="16">
        <v>134</v>
      </c>
      <c r="G112" s="105">
        <v>303</v>
      </c>
      <c r="H112" s="16">
        <f t="shared" si="1"/>
        <v>16.739999999999998</v>
      </c>
    </row>
    <row r="113" spans="1:8" ht="13" x14ac:dyDescent="0.3">
      <c r="A113" s="15" t="s">
        <v>207</v>
      </c>
      <c r="B113" s="15" t="s">
        <v>208</v>
      </c>
      <c r="C113" s="15" t="s">
        <v>209</v>
      </c>
      <c r="D113" s="16">
        <v>100</v>
      </c>
      <c r="E113" s="16">
        <v>222766.03</v>
      </c>
      <c r="F113" s="16">
        <v>551</v>
      </c>
      <c r="G113" s="107"/>
      <c r="H113" s="16">
        <f t="shared" si="1"/>
        <v>404.29</v>
      </c>
    </row>
    <row r="114" spans="1:8" ht="13" x14ac:dyDescent="0.3">
      <c r="A114" s="15" t="s">
        <v>210</v>
      </c>
      <c r="B114" s="15" t="s">
        <v>211</v>
      </c>
      <c r="C114" s="15" t="s">
        <v>212</v>
      </c>
      <c r="D114" s="16">
        <v>50</v>
      </c>
      <c r="E114" s="16">
        <v>179.14</v>
      </c>
      <c r="F114" s="16">
        <v>8</v>
      </c>
      <c r="G114" s="105">
        <v>29</v>
      </c>
      <c r="H114" s="16">
        <f t="shared" si="1"/>
        <v>22.39</v>
      </c>
    </row>
    <row r="115" spans="1:8" ht="13" x14ac:dyDescent="0.3">
      <c r="A115" s="15" t="s">
        <v>210</v>
      </c>
      <c r="B115" s="15" t="s">
        <v>211</v>
      </c>
      <c r="C115" s="15" t="s">
        <v>212</v>
      </c>
      <c r="D115" s="16">
        <v>100</v>
      </c>
      <c r="E115" s="16">
        <v>590.98</v>
      </c>
      <c r="F115" s="16">
        <v>36</v>
      </c>
      <c r="G115" s="107"/>
      <c r="H115" s="16">
        <f t="shared" si="1"/>
        <v>16.420000000000002</v>
      </c>
    </row>
    <row r="116" spans="1:8" ht="13" x14ac:dyDescent="0.3">
      <c r="A116" s="15" t="s">
        <v>213</v>
      </c>
      <c r="B116" s="15" t="s">
        <v>214</v>
      </c>
      <c r="C116" s="15" t="s">
        <v>215</v>
      </c>
      <c r="D116" s="16">
        <v>50</v>
      </c>
      <c r="E116" s="16">
        <v>161.13999999999999</v>
      </c>
      <c r="F116" s="16">
        <v>11</v>
      </c>
      <c r="G116" s="105">
        <v>106</v>
      </c>
      <c r="H116" s="16">
        <f t="shared" si="1"/>
        <v>14.65</v>
      </c>
    </row>
    <row r="117" spans="1:8" ht="13" x14ac:dyDescent="0.3">
      <c r="A117" s="15" t="s">
        <v>213</v>
      </c>
      <c r="B117" s="15" t="s">
        <v>214</v>
      </c>
      <c r="C117" s="15" t="s">
        <v>215</v>
      </c>
      <c r="D117" s="16">
        <v>100</v>
      </c>
      <c r="E117" s="16">
        <v>293560.75</v>
      </c>
      <c r="F117" s="16">
        <v>212</v>
      </c>
      <c r="G117" s="107"/>
      <c r="H117" s="16">
        <f t="shared" si="1"/>
        <v>1384.72</v>
      </c>
    </row>
    <row r="118" spans="1:8" ht="13" x14ac:dyDescent="0.3">
      <c r="A118" s="15" t="s">
        <v>216</v>
      </c>
      <c r="B118" s="15" t="s">
        <v>217</v>
      </c>
      <c r="C118" s="15" t="s">
        <v>218</v>
      </c>
      <c r="D118" s="16">
        <v>100</v>
      </c>
      <c r="E118" s="16">
        <v>1718.76</v>
      </c>
      <c r="F118" s="16">
        <v>31</v>
      </c>
      <c r="G118" s="16">
        <v>14</v>
      </c>
      <c r="H118" s="16">
        <f t="shared" si="1"/>
        <v>55.44</v>
      </c>
    </row>
    <row r="119" spans="1:8" ht="13" x14ac:dyDescent="0.3">
      <c r="A119" s="15" t="s">
        <v>219</v>
      </c>
      <c r="B119" s="15" t="s">
        <v>220</v>
      </c>
      <c r="C119" s="15" t="s">
        <v>221</v>
      </c>
      <c r="D119" s="16">
        <v>50</v>
      </c>
      <c r="E119" s="16">
        <v>15.82</v>
      </c>
      <c r="F119" s="16">
        <v>2</v>
      </c>
      <c r="G119" s="105">
        <v>8</v>
      </c>
      <c r="H119" s="16">
        <f t="shared" si="1"/>
        <v>7.91</v>
      </c>
    </row>
    <row r="120" spans="1:8" ht="13" x14ac:dyDescent="0.3">
      <c r="A120" s="15" t="s">
        <v>219</v>
      </c>
      <c r="B120" s="15" t="s">
        <v>220</v>
      </c>
      <c r="C120" s="15" t="s">
        <v>221</v>
      </c>
      <c r="D120" s="16">
        <v>100</v>
      </c>
      <c r="E120" s="16">
        <v>1981.66</v>
      </c>
      <c r="F120" s="16">
        <v>9</v>
      </c>
      <c r="G120" s="107"/>
      <c r="H120" s="16">
        <f t="shared" si="1"/>
        <v>220.18</v>
      </c>
    </row>
    <row r="121" spans="1:8" ht="13" x14ac:dyDescent="0.3">
      <c r="A121" s="15" t="s">
        <v>222</v>
      </c>
      <c r="B121" s="15" t="s">
        <v>223</v>
      </c>
      <c r="C121" s="15" t="s">
        <v>224</v>
      </c>
      <c r="D121" s="16">
        <v>50</v>
      </c>
      <c r="E121" s="16">
        <v>451.92</v>
      </c>
      <c r="F121" s="16">
        <v>30</v>
      </c>
      <c r="G121" s="105">
        <v>190</v>
      </c>
      <c r="H121" s="16">
        <f t="shared" si="1"/>
        <v>15.06</v>
      </c>
    </row>
    <row r="122" spans="1:8" ht="13" x14ac:dyDescent="0.3">
      <c r="A122" s="15" t="s">
        <v>222</v>
      </c>
      <c r="B122" s="15" t="s">
        <v>223</v>
      </c>
      <c r="C122" s="15" t="s">
        <v>224</v>
      </c>
      <c r="D122" s="16">
        <v>100</v>
      </c>
      <c r="E122" s="16">
        <v>142021.42000000001</v>
      </c>
      <c r="F122" s="16">
        <v>554</v>
      </c>
      <c r="G122" s="107"/>
      <c r="H122" s="16">
        <f t="shared" si="1"/>
        <v>256.36</v>
      </c>
    </row>
    <row r="123" spans="1:8" ht="13" x14ac:dyDescent="0.3">
      <c r="A123" s="15" t="s">
        <v>225</v>
      </c>
      <c r="B123" s="15" t="s">
        <v>226</v>
      </c>
      <c r="C123" s="15" t="s">
        <v>227</v>
      </c>
      <c r="D123" s="16">
        <v>50</v>
      </c>
      <c r="E123" s="16">
        <v>29.07</v>
      </c>
      <c r="F123" s="16">
        <v>2</v>
      </c>
      <c r="G123" s="105">
        <v>4</v>
      </c>
      <c r="H123" s="16">
        <f t="shared" si="1"/>
        <v>14.54</v>
      </c>
    </row>
    <row r="124" spans="1:8" ht="13" x14ac:dyDescent="0.3">
      <c r="A124" s="15" t="s">
        <v>225</v>
      </c>
      <c r="B124" s="15" t="s">
        <v>226</v>
      </c>
      <c r="C124" s="15" t="s">
        <v>227</v>
      </c>
      <c r="D124" s="16">
        <v>100</v>
      </c>
      <c r="E124" s="16">
        <v>5119.74</v>
      </c>
      <c r="F124" s="16">
        <v>10</v>
      </c>
      <c r="G124" s="107"/>
      <c r="H124" s="16">
        <f t="shared" si="1"/>
        <v>511.97</v>
      </c>
    </row>
    <row r="125" spans="1:8" ht="13" x14ac:dyDescent="0.3">
      <c r="A125" s="15" t="s">
        <v>228</v>
      </c>
      <c r="B125" s="15" t="s">
        <v>229</v>
      </c>
      <c r="C125" s="15" t="s">
        <v>230</v>
      </c>
      <c r="D125" s="16">
        <v>50</v>
      </c>
      <c r="E125" s="16">
        <v>960.79</v>
      </c>
      <c r="F125" s="16">
        <v>63</v>
      </c>
      <c r="G125" s="105">
        <v>614</v>
      </c>
      <c r="H125" s="16">
        <f t="shared" si="1"/>
        <v>15.25</v>
      </c>
    </row>
    <row r="126" spans="1:8" ht="13" x14ac:dyDescent="0.3">
      <c r="A126" s="15" t="s">
        <v>228</v>
      </c>
      <c r="B126" s="15" t="s">
        <v>229</v>
      </c>
      <c r="C126" s="15" t="s">
        <v>230</v>
      </c>
      <c r="D126" s="16">
        <v>100</v>
      </c>
      <c r="E126" s="16">
        <v>1751533.1</v>
      </c>
      <c r="F126" s="16">
        <v>1324</v>
      </c>
      <c r="G126" s="107"/>
      <c r="H126" s="16">
        <f t="shared" si="1"/>
        <v>1322.91</v>
      </c>
    </row>
    <row r="127" spans="1:8" ht="13" x14ac:dyDescent="0.3">
      <c r="A127" s="15" t="s">
        <v>231</v>
      </c>
      <c r="B127" s="15" t="s">
        <v>232</v>
      </c>
      <c r="C127" s="15" t="s">
        <v>233</v>
      </c>
      <c r="D127" s="16">
        <v>100</v>
      </c>
      <c r="E127" s="16">
        <v>823.8</v>
      </c>
      <c r="F127" s="16">
        <v>9</v>
      </c>
      <c r="G127" s="16">
        <v>4</v>
      </c>
      <c r="H127" s="16">
        <f t="shared" si="1"/>
        <v>91.53</v>
      </c>
    </row>
    <row r="128" spans="1:8" ht="13" x14ac:dyDescent="0.3">
      <c r="A128" s="15" t="s">
        <v>234</v>
      </c>
      <c r="B128" s="15" t="s">
        <v>235</v>
      </c>
      <c r="C128" s="15" t="s">
        <v>236</v>
      </c>
      <c r="D128" s="16">
        <v>50</v>
      </c>
      <c r="E128" s="16">
        <v>51.74</v>
      </c>
      <c r="F128" s="16">
        <v>4</v>
      </c>
      <c r="G128" s="105">
        <v>52</v>
      </c>
      <c r="H128" s="16">
        <f t="shared" si="1"/>
        <v>12.94</v>
      </c>
    </row>
    <row r="129" spans="1:8" ht="13" x14ac:dyDescent="0.3">
      <c r="A129" s="15" t="s">
        <v>234</v>
      </c>
      <c r="B129" s="15" t="s">
        <v>235</v>
      </c>
      <c r="C129" s="15" t="s">
        <v>236</v>
      </c>
      <c r="D129" s="16">
        <v>100</v>
      </c>
      <c r="E129" s="16">
        <v>42061.93</v>
      </c>
      <c r="F129" s="16">
        <v>100</v>
      </c>
      <c r="G129" s="107"/>
      <c r="H129" s="16">
        <f t="shared" si="1"/>
        <v>420.62</v>
      </c>
    </row>
    <row r="130" spans="1:8" ht="13" x14ac:dyDescent="0.3">
      <c r="A130" s="15" t="s">
        <v>237</v>
      </c>
      <c r="B130" s="15" t="s">
        <v>238</v>
      </c>
      <c r="C130" s="15" t="s">
        <v>239</v>
      </c>
      <c r="D130" s="16">
        <v>100</v>
      </c>
      <c r="E130" s="16">
        <v>75.11</v>
      </c>
      <c r="F130" s="16">
        <v>3</v>
      </c>
      <c r="G130" s="16">
        <v>2</v>
      </c>
      <c r="H130" s="16">
        <f t="shared" si="1"/>
        <v>25.04</v>
      </c>
    </row>
    <row r="131" spans="1:8" ht="13" x14ac:dyDescent="0.3">
      <c r="A131" s="15" t="s">
        <v>240</v>
      </c>
      <c r="B131" s="15" t="s">
        <v>241</v>
      </c>
      <c r="C131" s="15" t="s">
        <v>242</v>
      </c>
      <c r="D131" s="16">
        <v>50</v>
      </c>
      <c r="E131" s="16">
        <v>903.77</v>
      </c>
      <c r="F131" s="16">
        <v>58</v>
      </c>
      <c r="G131" s="105">
        <v>555</v>
      </c>
      <c r="H131" s="16">
        <f t="shared" si="1"/>
        <v>15.58</v>
      </c>
    </row>
    <row r="132" spans="1:8" ht="13" x14ac:dyDescent="0.3">
      <c r="A132" s="15" t="s">
        <v>240</v>
      </c>
      <c r="B132" s="15" t="s">
        <v>241</v>
      </c>
      <c r="C132" s="15" t="s">
        <v>242</v>
      </c>
      <c r="D132" s="16">
        <v>100</v>
      </c>
      <c r="E132" s="16">
        <v>1707399.57</v>
      </c>
      <c r="F132" s="16">
        <v>1197</v>
      </c>
      <c r="G132" s="107"/>
      <c r="H132" s="16">
        <f t="shared" si="1"/>
        <v>1426.4</v>
      </c>
    </row>
    <row r="133" spans="1:8" ht="13" x14ac:dyDescent="0.3">
      <c r="A133" s="15" t="s">
        <v>243</v>
      </c>
      <c r="B133" s="15" t="s">
        <v>244</v>
      </c>
      <c r="C133" s="15" t="s">
        <v>245</v>
      </c>
      <c r="D133" s="16">
        <v>100</v>
      </c>
      <c r="E133" s="16">
        <v>963.27</v>
      </c>
      <c r="F133" s="16">
        <v>6</v>
      </c>
      <c r="G133" s="16">
        <v>1</v>
      </c>
      <c r="H133" s="16">
        <f t="shared" si="1"/>
        <v>160.55000000000001</v>
      </c>
    </row>
    <row r="134" spans="1:8" ht="13" x14ac:dyDescent="0.3">
      <c r="A134" s="15" t="s">
        <v>246</v>
      </c>
      <c r="B134" s="15" t="s">
        <v>247</v>
      </c>
      <c r="C134" s="15" t="s">
        <v>248</v>
      </c>
      <c r="D134" s="16">
        <v>50</v>
      </c>
      <c r="E134" s="16">
        <v>5.28</v>
      </c>
      <c r="F134" s="16">
        <v>1</v>
      </c>
      <c r="G134" s="105">
        <v>3</v>
      </c>
      <c r="H134" s="16">
        <f t="shared" si="1"/>
        <v>5.28</v>
      </c>
    </row>
    <row r="135" spans="1:8" ht="13" x14ac:dyDescent="0.3">
      <c r="A135" s="15" t="s">
        <v>246</v>
      </c>
      <c r="B135" s="15" t="s">
        <v>247</v>
      </c>
      <c r="C135" s="15" t="s">
        <v>248</v>
      </c>
      <c r="D135" s="16">
        <v>100</v>
      </c>
      <c r="E135" s="16">
        <v>209.42</v>
      </c>
      <c r="F135" s="16">
        <v>9</v>
      </c>
      <c r="G135" s="107"/>
      <c r="H135" s="16">
        <f t="shared" si="1"/>
        <v>23.27</v>
      </c>
    </row>
    <row r="136" spans="1:8" ht="13" x14ac:dyDescent="0.3">
      <c r="A136" s="15" t="s">
        <v>249</v>
      </c>
      <c r="B136" s="15" t="s">
        <v>250</v>
      </c>
      <c r="C136" s="15" t="s">
        <v>251</v>
      </c>
      <c r="D136" s="16">
        <v>50</v>
      </c>
      <c r="E136" s="16">
        <v>234.98</v>
      </c>
      <c r="F136" s="16">
        <v>11</v>
      </c>
      <c r="G136" s="105">
        <v>24</v>
      </c>
      <c r="H136" s="16">
        <f t="shared" ref="H136:H199" si="2">ROUND(E136/F136,2)</f>
        <v>21.36</v>
      </c>
    </row>
    <row r="137" spans="1:8" ht="13" x14ac:dyDescent="0.3">
      <c r="A137" s="15" t="s">
        <v>249</v>
      </c>
      <c r="B137" s="15" t="s">
        <v>250</v>
      </c>
      <c r="C137" s="15" t="s">
        <v>251</v>
      </c>
      <c r="D137" s="16">
        <v>100</v>
      </c>
      <c r="E137" s="16">
        <v>1921.84</v>
      </c>
      <c r="F137" s="16">
        <v>39</v>
      </c>
      <c r="G137" s="107"/>
      <c r="H137" s="16">
        <f t="shared" si="2"/>
        <v>49.28</v>
      </c>
    </row>
    <row r="138" spans="1:8" ht="13" x14ac:dyDescent="0.3">
      <c r="A138" s="15" t="s">
        <v>252</v>
      </c>
      <c r="B138" s="15" t="s">
        <v>253</v>
      </c>
      <c r="C138" s="15" t="s">
        <v>254</v>
      </c>
      <c r="D138" s="16">
        <v>50</v>
      </c>
      <c r="E138" s="16">
        <v>32.76</v>
      </c>
      <c r="F138" s="16">
        <v>1</v>
      </c>
      <c r="G138" s="105">
        <v>8</v>
      </c>
      <c r="H138" s="16">
        <f t="shared" si="2"/>
        <v>32.76</v>
      </c>
    </row>
    <row r="139" spans="1:8" ht="13" x14ac:dyDescent="0.3">
      <c r="A139" s="15" t="s">
        <v>252</v>
      </c>
      <c r="B139" s="15" t="s">
        <v>253</v>
      </c>
      <c r="C139" s="15" t="s">
        <v>254</v>
      </c>
      <c r="D139" s="16">
        <v>100</v>
      </c>
      <c r="E139" s="16">
        <v>175.93</v>
      </c>
      <c r="F139" s="16">
        <v>12</v>
      </c>
      <c r="G139" s="107"/>
      <c r="H139" s="16">
        <f t="shared" si="2"/>
        <v>14.66</v>
      </c>
    </row>
    <row r="140" spans="1:8" ht="13" x14ac:dyDescent="0.3">
      <c r="A140" s="15" t="s">
        <v>255</v>
      </c>
      <c r="B140" s="15" t="s">
        <v>256</v>
      </c>
      <c r="C140" s="15" t="s">
        <v>257</v>
      </c>
      <c r="D140" s="16">
        <v>50</v>
      </c>
      <c r="E140" s="16">
        <v>202.22</v>
      </c>
      <c r="F140" s="16">
        <v>10</v>
      </c>
      <c r="G140" s="105">
        <v>16</v>
      </c>
      <c r="H140" s="16">
        <f t="shared" si="2"/>
        <v>20.22</v>
      </c>
    </row>
    <row r="141" spans="1:8" ht="13" x14ac:dyDescent="0.3">
      <c r="A141" s="15" t="s">
        <v>255</v>
      </c>
      <c r="B141" s="15" t="s">
        <v>256</v>
      </c>
      <c r="C141" s="15" t="s">
        <v>257</v>
      </c>
      <c r="D141" s="16">
        <v>100</v>
      </c>
      <c r="E141" s="16">
        <v>1745.91</v>
      </c>
      <c r="F141" s="16">
        <v>27</v>
      </c>
      <c r="G141" s="107"/>
      <c r="H141" s="16">
        <f t="shared" si="2"/>
        <v>64.66</v>
      </c>
    </row>
    <row r="142" spans="1:8" ht="13" x14ac:dyDescent="0.3">
      <c r="A142" s="15" t="s">
        <v>258</v>
      </c>
      <c r="B142" s="15" t="s">
        <v>259</v>
      </c>
      <c r="C142" s="15" t="s">
        <v>260</v>
      </c>
      <c r="D142" s="16">
        <v>50</v>
      </c>
      <c r="E142" s="16">
        <v>551.67999999999995</v>
      </c>
      <c r="F142" s="16">
        <v>32</v>
      </c>
      <c r="G142" s="105">
        <v>220</v>
      </c>
      <c r="H142" s="16">
        <f t="shared" si="2"/>
        <v>17.239999999999998</v>
      </c>
    </row>
    <row r="143" spans="1:8" ht="13" x14ac:dyDescent="0.3">
      <c r="A143" s="15" t="s">
        <v>258</v>
      </c>
      <c r="B143" s="15" t="s">
        <v>259</v>
      </c>
      <c r="C143" s="15" t="s">
        <v>260</v>
      </c>
      <c r="D143" s="16">
        <v>100</v>
      </c>
      <c r="E143" s="16">
        <v>1583399.08</v>
      </c>
      <c r="F143" s="16">
        <v>477</v>
      </c>
      <c r="G143" s="107"/>
      <c r="H143" s="16">
        <f t="shared" si="2"/>
        <v>3319.49</v>
      </c>
    </row>
    <row r="144" spans="1:8" ht="13" x14ac:dyDescent="0.3">
      <c r="A144" s="15" t="s">
        <v>261</v>
      </c>
      <c r="B144" s="15" t="s">
        <v>262</v>
      </c>
      <c r="C144" s="15" t="s">
        <v>263</v>
      </c>
      <c r="D144" s="16">
        <v>50</v>
      </c>
      <c r="E144" s="16">
        <v>94.7</v>
      </c>
      <c r="F144" s="16">
        <v>9</v>
      </c>
      <c r="G144" s="105">
        <v>162</v>
      </c>
      <c r="H144" s="16">
        <f t="shared" si="2"/>
        <v>10.52</v>
      </c>
    </row>
    <row r="145" spans="1:8" ht="13" x14ac:dyDescent="0.3">
      <c r="A145" s="15" t="s">
        <v>261</v>
      </c>
      <c r="B145" s="15" t="s">
        <v>262</v>
      </c>
      <c r="C145" s="15" t="s">
        <v>263</v>
      </c>
      <c r="D145" s="16">
        <v>100</v>
      </c>
      <c r="E145" s="16">
        <v>1468782.37</v>
      </c>
      <c r="F145" s="16">
        <v>358</v>
      </c>
      <c r="G145" s="107"/>
      <c r="H145" s="16">
        <f t="shared" si="2"/>
        <v>4102.74</v>
      </c>
    </row>
    <row r="146" spans="1:8" ht="13" x14ac:dyDescent="0.3">
      <c r="A146" s="15" t="s">
        <v>264</v>
      </c>
      <c r="B146" s="15" t="s">
        <v>265</v>
      </c>
      <c r="C146" s="15" t="s">
        <v>266</v>
      </c>
      <c r="D146" s="16">
        <v>50</v>
      </c>
      <c r="E146" s="16">
        <v>456.98</v>
      </c>
      <c r="F146" s="16">
        <v>23</v>
      </c>
      <c r="G146" s="105">
        <v>60</v>
      </c>
      <c r="H146" s="16">
        <f t="shared" si="2"/>
        <v>19.87</v>
      </c>
    </row>
    <row r="147" spans="1:8" ht="13" x14ac:dyDescent="0.3">
      <c r="A147" s="15" t="s">
        <v>264</v>
      </c>
      <c r="B147" s="15" t="s">
        <v>265</v>
      </c>
      <c r="C147" s="15" t="s">
        <v>266</v>
      </c>
      <c r="D147" s="16">
        <v>100</v>
      </c>
      <c r="E147" s="16">
        <v>114616.71</v>
      </c>
      <c r="F147" s="16">
        <v>119</v>
      </c>
      <c r="G147" s="107"/>
      <c r="H147" s="16">
        <f t="shared" si="2"/>
        <v>963.17</v>
      </c>
    </row>
    <row r="148" spans="1:8" ht="13" x14ac:dyDescent="0.3">
      <c r="A148" s="15" t="s">
        <v>267</v>
      </c>
      <c r="B148" s="15" t="s">
        <v>268</v>
      </c>
      <c r="C148" s="15" t="s">
        <v>269</v>
      </c>
      <c r="D148" s="16">
        <v>50</v>
      </c>
      <c r="E148" s="16">
        <v>41.99</v>
      </c>
      <c r="F148" s="16">
        <v>3</v>
      </c>
      <c r="G148" s="105">
        <v>74</v>
      </c>
      <c r="H148" s="16">
        <f t="shared" si="2"/>
        <v>14</v>
      </c>
    </row>
    <row r="149" spans="1:8" ht="13" x14ac:dyDescent="0.3">
      <c r="A149" s="15" t="s">
        <v>267</v>
      </c>
      <c r="B149" s="15" t="s">
        <v>268</v>
      </c>
      <c r="C149" s="15" t="s">
        <v>269</v>
      </c>
      <c r="D149" s="16">
        <v>100</v>
      </c>
      <c r="E149" s="16">
        <v>41549.03</v>
      </c>
      <c r="F149" s="16">
        <v>175</v>
      </c>
      <c r="G149" s="107"/>
      <c r="H149" s="16">
        <f t="shared" si="2"/>
        <v>237.42</v>
      </c>
    </row>
    <row r="150" spans="1:8" ht="13" x14ac:dyDescent="0.3">
      <c r="A150" s="15" t="s">
        <v>270</v>
      </c>
      <c r="B150" s="15" t="s">
        <v>271</v>
      </c>
      <c r="C150" s="15" t="s">
        <v>272</v>
      </c>
      <c r="D150" s="16">
        <v>100</v>
      </c>
      <c r="E150" s="16">
        <v>117.86</v>
      </c>
      <c r="F150" s="16">
        <v>6</v>
      </c>
      <c r="G150" s="16">
        <v>3</v>
      </c>
      <c r="H150" s="16">
        <f t="shared" si="2"/>
        <v>19.64</v>
      </c>
    </row>
    <row r="151" spans="1:8" ht="13" x14ac:dyDescent="0.3">
      <c r="A151" s="15" t="s">
        <v>273</v>
      </c>
      <c r="B151" s="15" t="s">
        <v>274</v>
      </c>
      <c r="C151" s="15" t="s">
        <v>275</v>
      </c>
      <c r="D151" s="16">
        <v>100</v>
      </c>
      <c r="E151" s="16">
        <v>55.62</v>
      </c>
      <c r="F151" s="16">
        <v>1</v>
      </c>
      <c r="G151" s="16">
        <v>1</v>
      </c>
      <c r="H151" s="16">
        <f t="shared" si="2"/>
        <v>55.62</v>
      </c>
    </row>
    <row r="152" spans="1:8" ht="13" x14ac:dyDescent="0.3">
      <c r="A152" s="15" t="s">
        <v>276</v>
      </c>
      <c r="B152" s="15" t="s">
        <v>277</v>
      </c>
      <c r="C152" s="15" t="s">
        <v>278</v>
      </c>
      <c r="D152" s="16">
        <v>50</v>
      </c>
      <c r="E152" s="16">
        <v>6.04</v>
      </c>
      <c r="F152" s="16">
        <v>1</v>
      </c>
      <c r="G152" s="105">
        <v>20</v>
      </c>
      <c r="H152" s="16">
        <f t="shared" si="2"/>
        <v>6.04</v>
      </c>
    </row>
    <row r="153" spans="1:8" ht="13" x14ac:dyDescent="0.3">
      <c r="A153" s="15" t="s">
        <v>276</v>
      </c>
      <c r="B153" s="15" t="s">
        <v>277</v>
      </c>
      <c r="C153" s="15" t="s">
        <v>278</v>
      </c>
      <c r="D153" s="16">
        <v>100</v>
      </c>
      <c r="E153" s="16">
        <v>22558.23</v>
      </c>
      <c r="F153" s="16">
        <v>45</v>
      </c>
      <c r="G153" s="107"/>
      <c r="H153" s="16">
        <f t="shared" si="2"/>
        <v>501.29</v>
      </c>
    </row>
    <row r="154" spans="1:8" ht="13" x14ac:dyDescent="0.3">
      <c r="A154" s="15" t="s">
        <v>279</v>
      </c>
      <c r="B154" s="15" t="s">
        <v>280</v>
      </c>
      <c r="C154" s="15" t="s">
        <v>281</v>
      </c>
      <c r="D154" s="16">
        <v>50</v>
      </c>
      <c r="E154" s="16">
        <v>35.950000000000003</v>
      </c>
      <c r="F154" s="16">
        <v>2</v>
      </c>
      <c r="G154" s="105">
        <v>53</v>
      </c>
      <c r="H154" s="16">
        <f t="shared" si="2"/>
        <v>17.98</v>
      </c>
    </row>
    <row r="155" spans="1:8" ht="13" x14ac:dyDescent="0.3">
      <c r="A155" s="15" t="s">
        <v>279</v>
      </c>
      <c r="B155" s="15" t="s">
        <v>280</v>
      </c>
      <c r="C155" s="15" t="s">
        <v>281</v>
      </c>
      <c r="D155" s="16">
        <v>100</v>
      </c>
      <c r="E155" s="16">
        <v>18817.32</v>
      </c>
      <c r="F155" s="16">
        <v>123</v>
      </c>
      <c r="G155" s="107"/>
      <c r="H155" s="16">
        <f t="shared" si="2"/>
        <v>152.99</v>
      </c>
    </row>
    <row r="156" spans="1:8" ht="13" x14ac:dyDescent="0.3">
      <c r="A156" s="15" t="s">
        <v>282</v>
      </c>
      <c r="B156" s="15" t="s">
        <v>283</v>
      </c>
      <c r="C156" s="15" t="s">
        <v>284</v>
      </c>
      <c r="D156" s="16">
        <v>50</v>
      </c>
      <c r="E156" s="16">
        <v>3206.93</v>
      </c>
      <c r="F156" s="16">
        <v>178</v>
      </c>
      <c r="G156" s="105">
        <v>3549</v>
      </c>
      <c r="H156" s="16">
        <f t="shared" si="2"/>
        <v>18.02</v>
      </c>
    </row>
    <row r="157" spans="1:8" ht="13" x14ac:dyDescent="0.3">
      <c r="A157" s="15" t="s">
        <v>282</v>
      </c>
      <c r="B157" s="15" t="s">
        <v>283</v>
      </c>
      <c r="C157" s="15" t="s">
        <v>284</v>
      </c>
      <c r="D157" s="16">
        <v>100</v>
      </c>
      <c r="E157" s="16">
        <v>4570052.3499999996</v>
      </c>
      <c r="F157" s="16">
        <v>5703</v>
      </c>
      <c r="G157" s="107"/>
      <c r="H157" s="16">
        <f t="shared" si="2"/>
        <v>801.34</v>
      </c>
    </row>
    <row r="158" spans="1:8" ht="13" x14ac:dyDescent="0.3">
      <c r="A158" s="15" t="s">
        <v>285</v>
      </c>
      <c r="B158" s="15" t="s">
        <v>283</v>
      </c>
      <c r="C158" s="15" t="s">
        <v>284</v>
      </c>
      <c r="D158" s="16">
        <v>50</v>
      </c>
      <c r="E158" s="16">
        <v>3206.93</v>
      </c>
      <c r="F158" s="16">
        <v>178</v>
      </c>
      <c r="G158" s="105">
        <v>3549</v>
      </c>
      <c r="H158" s="16">
        <f t="shared" si="2"/>
        <v>18.02</v>
      </c>
    </row>
    <row r="159" spans="1:8" ht="13" x14ac:dyDescent="0.3">
      <c r="A159" s="15" t="s">
        <v>285</v>
      </c>
      <c r="B159" s="15" t="s">
        <v>283</v>
      </c>
      <c r="C159" s="15" t="s">
        <v>284</v>
      </c>
      <c r="D159" s="16">
        <v>100</v>
      </c>
      <c r="E159" s="16">
        <v>4570052.3499999996</v>
      </c>
      <c r="F159" s="16">
        <v>5703</v>
      </c>
      <c r="G159" s="107"/>
      <c r="H159" s="16">
        <f t="shared" si="2"/>
        <v>801.34</v>
      </c>
    </row>
    <row r="160" spans="1:8" ht="13" x14ac:dyDescent="0.3">
      <c r="A160" s="15" t="s">
        <v>286</v>
      </c>
      <c r="B160" s="15" t="s">
        <v>287</v>
      </c>
      <c r="C160" s="15" t="s">
        <v>288</v>
      </c>
      <c r="D160" s="16">
        <v>50</v>
      </c>
      <c r="E160" s="16">
        <v>6409.9</v>
      </c>
      <c r="F160" s="16">
        <v>352</v>
      </c>
      <c r="G160" s="105">
        <v>658</v>
      </c>
      <c r="H160" s="16">
        <f t="shared" si="2"/>
        <v>18.21</v>
      </c>
    </row>
    <row r="161" spans="1:8" ht="13" x14ac:dyDescent="0.3">
      <c r="A161" s="15" t="s">
        <v>286</v>
      </c>
      <c r="B161" s="15" t="s">
        <v>287</v>
      </c>
      <c r="C161" s="15" t="s">
        <v>288</v>
      </c>
      <c r="D161" s="16">
        <v>100</v>
      </c>
      <c r="E161" s="16">
        <v>860938.96</v>
      </c>
      <c r="F161" s="16">
        <v>1073</v>
      </c>
      <c r="G161" s="107"/>
      <c r="H161" s="16">
        <f t="shared" si="2"/>
        <v>802.37</v>
      </c>
    </row>
    <row r="162" spans="1:8" ht="13" x14ac:dyDescent="0.3">
      <c r="A162" s="15" t="s">
        <v>289</v>
      </c>
      <c r="B162" s="15" t="s">
        <v>290</v>
      </c>
      <c r="C162" s="15" t="s">
        <v>291</v>
      </c>
      <c r="D162" s="16">
        <v>50</v>
      </c>
      <c r="E162" s="16">
        <v>258.77999999999997</v>
      </c>
      <c r="F162" s="16">
        <v>14</v>
      </c>
      <c r="G162" s="105">
        <v>20</v>
      </c>
      <c r="H162" s="16">
        <f t="shared" si="2"/>
        <v>18.48</v>
      </c>
    </row>
    <row r="163" spans="1:8" ht="13" x14ac:dyDescent="0.3">
      <c r="A163" s="15" t="s">
        <v>289</v>
      </c>
      <c r="B163" s="15" t="s">
        <v>290</v>
      </c>
      <c r="C163" s="15" t="s">
        <v>291</v>
      </c>
      <c r="D163" s="16">
        <v>100</v>
      </c>
      <c r="E163" s="16">
        <v>836.66</v>
      </c>
      <c r="F163" s="16">
        <v>38</v>
      </c>
      <c r="G163" s="107"/>
      <c r="H163" s="16">
        <f t="shared" si="2"/>
        <v>22.02</v>
      </c>
    </row>
    <row r="164" spans="1:8" ht="13" x14ac:dyDescent="0.3">
      <c r="A164" s="15" t="s">
        <v>292</v>
      </c>
      <c r="B164" s="15" t="s">
        <v>293</v>
      </c>
      <c r="C164" s="15" t="s">
        <v>294</v>
      </c>
      <c r="D164" s="16">
        <v>50</v>
      </c>
      <c r="E164" s="16">
        <v>119.67</v>
      </c>
      <c r="F164" s="16">
        <v>3</v>
      </c>
      <c r="G164" s="105">
        <v>9</v>
      </c>
      <c r="H164" s="16">
        <f t="shared" si="2"/>
        <v>39.89</v>
      </c>
    </row>
    <row r="165" spans="1:8" ht="13" x14ac:dyDescent="0.3">
      <c r="A165" s="15" t="s">
        <v>292</v>
      </c>
      <c r="B165" s="15" t="s">
        <v>293</v>
      </c>
      <c r="C165" s="15" t="s">
        <v>294</v>
      </c>
      <c r="D165" s="16">
        <v>100</v>
      </c>
      <c r="E165" s="16">
        <v>182.5</v>
      </c>
      <c r="F165" s="16">
        <v>12</v>
      </c>
      <c r="G165" s="107"/>
      <c r="H165" s="16">
        <f t="shared" si="2"/>
        <v>15.21</v>
      </c>
    </row>
    <row r="166" spans="1:8" ht="13" x14ac:dyDescent="0.3">
      <c r="A166" s="15" t="s">
        <v>295</v>
      </c>
      <c r="B166" s="15" t="s">
        <v>296</v>
      </c>
      <c r="C166" s="15" t="s">
        <v>297</v>
      </c>
      <c r="D166" s="16">
        <v>50</v>
      </c>
      <c r="E166" s="16">
        <v>2350.17</v>
      </c>
      <c r="F166" s="16">
        <v>141</v>
      </c>
      <c r="G166" s="105">
        <v>175</v>
      </c>
      <c r="H166" s="16">
        <f t="shared" si="2"/>
        <v>16.670000000000002</v>
      </c>
    </row>
    <row r="167" spans="1:8" ht="13" x14ac:dyDescent="0.3">
      <c r="A167" s="15" t="s">
        <v>295</v>
      </c>
      <c r="B167" s="15" t="s">
        <v>296</v>
      </c>
      <c r="C167" s="15" t="s">
        <v>297</v>
      </c>
      <c r="D167" s="16">
        <v>100</v>
      </c>
      <c r="E167" s="16">
        <v>310826.58</v>
      </c>
      <c r="F167" s="16">
        <v>357</v>
      </c>
      <c r="G167" s="107"/>
      <c r="H167" s="16">
        <f t="shared" si="2"/>
        <v>870.66</v>
      </c>
    </row>
    <row r="168" spans="1:8" ht="13" x14ac:dyDescent="0.3">
      <c r="A168" s="15" t="s">
        <v>298</v>
      </c>
      <c r="B168" s="15" t="s">
        <v>299</v>
      </c>
      <c r="C168" s="15" t="s">
        <v>300</v>
      </c>
      <c r="D168" s="16">
        <v>50</v>
      </c>
      <c r="E168" s="16">
        <v>2544.4299999999998</v>
      </c>
      <c r="F168" s="16">
        <v>129</v>
      </c>
      <c r="G168" s="105">
        <v>179</v>
      </c>
      <c r="H168" s="16">
        <f t="shared" si="2"/>
        <v>19.72</v>
      </c>
    </row>
    <row r="169" spans="1:8" ht="13" x14ac:dyDescent="0.3">
      <c r="A169" s="15" t="s">
        <v>298</v>
      </c>
      <c r="B169" s="15" t="s">
        <v>299</v>
      </c>
      <c r="C169" s="15" t="s">
        <v>300</v>
      </c>
      <c r="D169" s="16">
        <v>100</v>
      </c>
      <c r="E169" s="16">
        <v>9147.43</v>
      </c>
      <c r="F169" s="16">
        <v>197</v>
      </c>
      <c r="G169" s="107"/>
      <c r="H169" s="16">
        <f t="shared" si="2"/>
        <v>46.43</v>
      </c>
    </row>
    <row r="170" spans="1:8" ht="13" x14ac:dyDescent="0.3">
      <c r="A170" s="15" t="s">
        <v>301</v>
      </c>
      <c r="B170" s="15" t="s">
        <v>302</v>
      </c>
      <c r="C170" s="15" t="s">
        <v>303</v>
      </c>
      <c r="D170" s="16">
        <v>50</v>
      </c>
      <c r="E170" s="16">
        <v>294.04000000000002</v>
      </c>
      <c r="F170" s="16">
        <v>8</v>
      </c>
      <c r="G170" s="105">
        <v>4</v>
      </c>
      <c r="H170" s="16">
        <f t="shared" si="2"/>
        <v>36.76</v>
      </c>
    </row>
    <row r="171" spans="1:8" ht="13" x14ac:dyDescent="0.3">
      <c r="A171" s="15" t="s">
        <v>301</v>
      </c>
      <c r="B171" s="15" t="s">
        <v>302</v>
      </c>
      <c r="C171" s="15" t="s">
        <v>303</v>
      </c>
      <c r="D171" s="16">
        <v>100</v>
      </c>
      <c r="E171" s="16">
        <v>165.6</v>
      </c>
      <c r="F171" s="16">
        <v>3</v>
      </c>
      <c r="G171" s="107"/>
      <c r="H171" s="16">
        <f t="shared" si="2"/>
        <v>55.2</v>
      </c>
    </row>
    <row r="172" spans="1:8" ht="13" x14ac:dyDescent="0.3">
      <c r="A172" s="15" t="s">
        <v>304</v>
      </c>
      <c r="B172" s="15" t="s">
        <v>305</v>
      </c>
      <c r="C172" s="15" t="s">
        <v>306</v>
      </c>
      <c r="D172" s="16">
        <v>50</v>
      </c>
      <c r="E172" s="16">
        <v>842.81</v>
      </c>
      <c r="F172" s="16">
        <v>57</v>
      </c>
      <c r="G172" s="105">
        <v>268</v>
      </c>
      <c r="H172" s="16">
        <f t="shared" si="2"/>
        <v>14.79</v>
      </c>
    </row>
    <row r="173" spans="1:8" ht="13" x14ac:dyDescent="0.3">
      <c r="A173" s="15" t="s">
        <v>304</v>
      </c>
      <c r="B173" s="15" t="s">
        <v>305</v>
      </c>
      <c r="C173" s="15" t="s">
        <v>306</v>
      </c>
      <c r="D173" s="16">
        <v>100</v>
      </c>
      <c r="E173" s="16">
        <v>518753.72</v>
      </c>
      <c r="F173" s="16">
        <v>442</v>
      </c>
      <c r="G173" s="107"/>
      <c r="H173" s="16">
        <f t="shared" si="2"/>
        <v>1173.6500000000001</v>
      </c>
    </row>
    <row r="174" spans="1:8" ht="13" x14ac:dyDescent="0.3">
      <c r="A174" s="15" t="s">
        <v>307</v>
      </c>
      <c r="B174" s="15" t="s">
        <v>308</v>
      </c>
      <c r="C174" s="15" t="s">
        <v>309</v>
      </c>
      <c r="D174" s="16">
        <v>100</v>
      </c>
      <c r="E174" s="16">
        <v>21020.11</v>
      </c>
      <c r="F174" s="16">
        <v>23</v>
      </c>
      <c r="G174" s="16">
        <v>13</v>
      </c>
      <c r="H174" s="16">
        <f t="shared" si="2"/>
        <v>913.92</v>
      </c>
    </row>
    <row r="175" spans="1:8" ht="13" x14ac:dyDescent="0.3">
      <c r="A175" s="15" t="s">
        <v>310</v>
      </c>
      <c r="B175" s="15" t="s">
        <v>311</v>
      </c>
      <c r="C175" s="15" t="s">
        <v>312</v>
      </c>
      <c r="D175" s="16">
        <v>100</v>
      </c>
      <c r="E175" s="16">
        <v>6.36</v>
      </c>
      <c r="F175" s="16">
        <v>1</v>
      </c>
      <c r="G175" s="16">
        <v>1</v>
      </c>
      <c r="H175" s="16">
        <f t="shared" si="2"/>
        <v>6.36</v>
      </c>
    </row>
    <row r="176" spans="1:8" ht="13" x14ac:dyDescent="0.3">
      <c r="A176" s="15" t="s">
        <v>313</v>
      </c>
      <c r="B176" s="15" t="s">
        <v>314</v>
      </c>
      <c r="C176" s="15" t="s">
        <v>315</v>
      </c>
      <c r="D176" s="16">
        <v>50</v>
      </c>
      <c r="E176" s="16">
        <v>12453.12</v>
      </c>
      <c r="F176" s="16">
        <v>631</v>
      </c>
      <c r="G176" s="105">
        <v>2047</v>
      </c>
      <c r="H176" s="16">
        <f t="shared" si="2"/>
        <v>19.739999999999998</v>
      </c>
    </row>
    <row r="177" spans="1:8" ht="13" x14ac:dyDescent="0.3">
      <c r="A177" s="15" t="s">
        <v>313</v>
      </c>
      <c r="B177" s="15" t="s">
        <v>314</v>
      </c>
      <c r="C177" s="15" t="s">
        <v>315</v>
      </c>
      <c r="D177" s="16">
        <v>100</v>
      </c>
      <c r="E177" s="16">
        <v>1664421.38</v>
      </c>
      <c r="F177" s="16">
        <v>2787</v>
      </c>
      <c r="G177" s="107"/>
      <c r="H177" s="16">
        <f t="shared" si="2"/>
        <v>597.21</v>
      </c>
    </row>
    <row r="178" spans="1:8" ht="13" x14ac:dyDescent="0.3">
      <c r="A178" s="15" t="s">
        <v>316</v>
      </c>
      <c r="B178" s="15" t="s">
        <v>317</v>
      </c>
      <c r="C178" s="15" t="s">
        <v>318</v>
      </c>
      <c r="D178" s="16">
        <v>50</v>
      </c>
      <c r="E178" s="16">
        <v>31.42</v>
      </c>
      <c r="F178" s="16">
        <v>3</v>
      </c>
      <c r="G178" s="105">
        <v>8</v>
      </c>
      <c r="H178" s="16">
        <f t="shared" si="2"/>
        <v>10.47</v>
      </c>
    </row>
    <row r="179" spans="1:8" ht="13" x14ac:dyDescent="0.3">
      <c r="A179" s="15" t="s">
        <v>316</v>
      </c>
      <c r="B179" s="15" t="s">
        <v>317</v>
      </c>
      <c r="C179" s="15" t="s">
        <v>318</v>
      </c>
      <c r="D179" s="16">
        <v>100</v>
      </c>
      <c r="E179" s="16">
        <v>301.16000000000003</v>
      </c>
      <c r="F179" s="16">
        <v>19</v>
      </c>
      <c r="G179" s="107"/>
      <c r="H179" s="16">
        <f t="shared" si="2"/>
        <v>15.85</v>
      </c>
    </row>
    <row r="180" spans="1:8" ht="13" x14ac:dyDescent="0.3">
      <c r="A180" s="15" t="s">
        <v>319</v>
      </c>
      <c r="B180" s="15" t="s">
        <v>320</v>
      </c>
      <c r="C180" s="15" t="s">
        <v>321</v>
      </c>
      <c r="D180" s="16">
        <v>50</v>
      </c>
      <c r="E180" s="16">
        <v>12378.85</v>
      </c>
      <c r="F180" s="16">
        <v>625</v>
      </c>
      <c r="G180" s="105">
        <v>2026</v>
      </c>
      <c r="H180" s="16">
        <f t="shared" si="2"/>
        <v>19.809999999999999</v>
      </c>
    </row>
    <row r="181" spans="1:8" ht="13" x14ac:dyDescent="0.3">
      <c r="A181" s="15" t="s">
        <v>319</v>
      </c>
      <c r="B181" s="15" t="s">
        <v>320</v>
      </c>
      <c r="C181" s="15" t="s">
        <v>321</v>
      </c>
      <c r="D181" s="16">
        <v>100</v>
      </c>
      <c r="E181" s="16">
        <v>1661079.9</v>
      </c>
      <c r="F181" s="16">
        <v>2735</v>
      </c>
      <c r="G181" s="107"/>
      <c r="H181" s="16">
        <f t="shared" si="2"/>
        <v>607.34</v>
      </c>
    </row>
    <row r="182" spans="1:8" ht="13" x14ac:dyDescent="0.3">
      <c r="A182" s="15" t="s">
        <v>322</v>
      </c>
      <c r="B182" s="15" t="s">
        <v>323</v>
      </c>
      <c r="C182" s="15" t="s">
        <v>324</v>
      </c>
      <c r="D182" s="16">
        <v>50</v>
      </c>
      <c r="E182" s="16">
        <v>34.79</v>
      </c>
      <c r="F182" s="16">
        <v>2</v>
      </c>
      <c r="G182" s="105">
        <v>11</v>
      </c>
      <c r="H182" s="16">
        <f t="shared" si="2"/>
        <v>17.399999999999999</v>
      </c>
    </row>
    <row r="183" spans="1:8" ht="13" x14ac:dyDescent="0.3">
      <c r="A183" s="15" t="s">
        <v>322</v>
      </c>
      <c r="B183" s="15" t="s">
        <v>323</v>
      </c>
      <c r="C183" s="15" t="s">
        <v>324</v>
      </c>
      <c r="D183" s="16">
        <v>100</v>
      </c>
      <c r="E183" s="16">
        <v>2990.86</v>
      </c>
      <c r="F183" s="16">
        <v>29</v>
      </c>
      <c r="G183" s="107"/>
      <c r="H183" s="16">
        <f t="shared" si="2"/>
        <v>103.13</v>
      </c>
    </row>
    <row r="184" spans="1:8" ht="13" x14ac:dyDescent="0.3">
      <c r="A184" s="15" t="s">
        <v>325</v>
      </c>
      <c r="B184" s="15" t="s">
        <v>326</v>
      </c>
      <c r="C184" s="15" t="s">
        <v>327</v>
      </c>
      <c r="D184" s="16">
        <v>50</v>
      </c>
      <c r="E184" s="16">
        <v>8.06</v>
      </c>
      <c r="F184" s="16">
        <v>1</v>
      </c>
      <c r="G184" s="105">
        <v>2</v>
      </c>
      <c r="H184" s="16">
        <f t="shared" si="2"/>
        <v>8.06</v>
      </c>
    </row>
    <row r="185" spans="1:8" ht="13" x14ac:dyDescent="0.3">
      <c r="A185" s="15" t="s">
        <v>325</v>
      </c>
      <c r="B185" s="15" t="s">
        <v>326</v>
      </c>
      <c r="C185" s="15" t="s">
        <v>327</v>
      </c>
      <c r="D185" s="16">
        <v>100</v>
      </c>
      <c r="E185" s="16">
        <v>49.46</v>
      </c>
      <c r="F185" s="16">
        <v>4</v>
      </c>
      <c r="G185" s="107"/>
      <c r="H185" s="16">
        <f t="shared" si="2"/>
        <v>12.37</v>
      </c>
    </row>
    <row r="186" spans="1:8" ht="13" x14ac:dyDescent="0.3">
      <c r="A186" s="15" t="s">
        <v>328</v>
      </c>
      <c r="B186" s="15" t="s">
        <v>329</v>
      </c>
      <c r="C186" s="15" t="s">
        <v>330</v>
      </c>
      <c r="D186" s="16">
        <v>50</v>
      </c>
      <c r="E186" s="16">
        <v>4096.51</v>
      </c>
      <c r="F186" s="16">
        <v>194</v>
      </c>
      <c r="G186" s="105">
        <v>462</v>
      </c>
      <c r="H186" s="16">
        <f t="shared" si="2"/>
        <v>21.12</v>
      </c>
    </row>
    <row r="187" spans="1:8" ht="13" x14ac:dyDescent="0.3">
      <c r="A187" s="15" t="s">
        <v>328</v>
      </c>
      <c r="B187" s="15" t="s">
        <v>329</v>
      </c>
      <c r="C187" s="15" t="s">
        <v>330</v>
      </c>
      <c r="D187" s="16">
        <v>100</v>
      </c>
      <c r="E187" s="16">
        <v>1314060.71</v>
      </c>
      <c r="F187" s="16">
        <v>765</v>
      </c>
      <c r="G187" s="107"/>
      <c r="H187" s="16">
        <f t="shared" si="2"/>
        <v>1717.73</v>
      </c>
    </row>
    <row r="188" spans="1:8" ht="13" x14ac:dyDescent="0.3">
      <c r="A188" s="15" t="s">
        <v>331</v>
      </c>
      <c r="B188" s="15" t="s">
        <v>332</v>
      </c>
      <c r="C188" s="15" t="s">
        <v>333</v>
      </c>
      <c r="D188" s="16">
        <v>50</v>
      </c>
      <c r="E188" s="16">
        <v>1833.55</v>
      </c>
      <c r="F188" s="16">
        <v>89</v>
      </c>
      <c r="G188" s="105">
        <v>285</v>
      </c>
      <c r="H188" s="16">
        <f t="shared" si="2"/>
        <v>20.6</v>
      </c>
    </row>
    <row r="189" spans="1:8" ht="13" x14ac:dyDescent="0.3">
      <c r="A189" s="15" t="s">
        <v>331</v>
      </c>
      <c r="B189" s="15" t="s">
        <v>332</v>
      </c>
      <c r="C189" s="15" t="s">
        <v>333</v>
      </c>
      <c r="D189" s="16">
        <v>100</v>
      </c>
      <c r="E189" s="16">
        <v>1226529.68</v>
      </c>
      <c r="F189" s="16">
        <v>489</v>
      </c>
      <c r="G189" s="107"/>
      <c r="H189" s="16">
        <f t="shared" si="2"/>
        <v>2508.2399999999998</v>
      </c>
    </row>
    <row r="190" spans="1:8" ht="13" x14ac:dyDescent="0.3">
      <c r="A190" s="15" t="s">
        <v>334</v>
      </c>
      <c r="B190" s="15" t="s">
        <v>335</v>
      </c>
      <c r="C190" s="15" t="s">
        <v>336</v>
      </c>
      <c r="D190" s="16">
        <v>50</v>
      </c>
      <c r="E190" s="16">
        <v>70.67</v>
      </c>
      <c r="F190" s="16">
        <v>4</v>
      </c>
      <c r="G190" s="105">
        <v>18</v>
      </c>
      <c r="H190" s="16">
        <f t="shared" si="2"/>
        <v>17.670000000000002</v>
      </c>
    </row>
    <row r="191" spans="1:8" ht="13" x14ac:dyDescent="0.3">
      <c r="A191" s="15" t="s">
        <v>334</v>
      </c>
      <c r="B191" s="15" t="s">
        <v>335</v>
      </c>
      <c r="C191" s="15" t="s">
        <v>336</v>
      </c>
      <c r="D191" s="16">
        <v>100</v>
      </c>
      <c r="E191" s="16">
        <v>8267.65</v>
      </c>
      <c r="F191" s="16">
        <v>45</v>
      </c>
      <c r="G191" s="107"/>
      <c r="H191" s="16">
        <f t="shared" si="2"/>
        <v>183.73</v>
      </c>
    </row>
    <row r="192" spans="1:8" ht="13" x14ac:dyDescent="0.3">
      <c r="A192" s="15" t="s">
        <v>337</v>
      </c>
      <c r="B192" s="15" t="s">
        <v>338</v>
      </c>
      <c r="C192" s="15" t="s">
        <v>339</v>
      </c>
      <c r="D192" s="16">
        <v>50</v>
      </c>
      <c r="E192" s="16">
        <v>152.24</v>
      </c>
      <c r="F192" s="16">
        <v>9</v>
      </c>
      <c r="G192" s="105">
        <v>8</v>
      </c>
      <c r="H192" s="16">
        <f t="shared" si="2"/>
        <v>16.920000000000002</v>
      </c>
    </row>
    <row r="193" spans="1:8" ht="13" x14ac:dyDescent="0.3">
      <c r="A193" s="15" t="s">
        <v>337</v>
      </c>
      <c r="B193" s="15" t="s">
        <v>338</v>
      </c>
      <c r="C193" s="15" t="s">
        <v>339</v>
      </c>
      <c r="D193" s="16">
        <v>100</v>
      </c>
      <c r="E193" s="16">
        <v>80.47</v>
      </c>
      <c r="F193" s="16">
        <v>6</v>
      </c>
      <c r="G193" s="107"/>
      <c r="H193" s="16">
        <f t="shared" si="2"/>
        <v>13.41</v>
      </c>
    </row>
    <row r="194" spans="1:8" ht="13" x14ac:dyDescent="0.3">
      <c r="A194" s="15" t="s">
        <v>340</v>
      </c>
      <c r="B194" s="15" t="s">
        <v>341</v>
      </c>
      <c r="C194" s="15" t="s">
        <v>342</v>
      </c>
      <c r="D194" s="16">
        <v>50</v>
      </c>
      <c r="E194" s="16">
        <v>1997.19</v>
      </c>
      <c r="F194" s="16">
        <v>89</v>
      </c>
      <c r="G194" s="105">
        <v>149</v>
      </c>
      <c r="H194" s="16">
        <f t="shared" si="2"/>
        <v>22.44</v>
      </c>
    </row>
    <row r="195" spans="1:8" ht="13" x14ac:dyDescent="0.3">
      <c r="A195" s="15" t="s">
        <v>340</v>
      </c>
      <c r="B195" s="15" t="s">
        <v>341</v>
      </c>
      <c r="C195" s="15" t="s">
        <v>342</v>
      </c>
      <c r="D195" s="16">
        <v>100</v>
      </c>
      <c r="E195" s="16">
        <v>79136.679999999993</v>
      </c>
      <c r="F195" s="16">
        <v>222</v>
      </c>
      <c r="G195" s="107"/>
      <c r="H195" s="16">
        <f t="shared" si="2"/>
        <v>356.47</v>
      </c>
    </row>
    <row r="196" spans="1:8" ht="13" x14ac:dyDescent="0.3">
      <c r="A196" s="15" t="s">
        <v>343</v>
      </c>
      <c r="B196" s="15" t="s">
        <v>344</v>
      </c>
      <c r="C196" s="15" t="s">
        <v>345</v>
      </c>
      <c r="D196" s="16">
        <v>50</v>
      </c>
      <c r="E196" s="16">
        <v>42.86</v>
      </c>
      <c r="F196" s="16">
        <v>3</v>
      </c>
      <c r="G196" s="105">
        <v>6</v>
      </c>
      <c r="H196" s="16">
        <f t="shared" si="2"/>
        <v>14.29</v>
      </c>
    </row>
    <row r="197" spans="1:8" ht="13" x14ac:dyDescent="0.3">
      <c r="A197" s="15" t="s">
        <v>343</v>
      </c>
      <c r="B197" s="15" t="s">
        <v>344</v>
      </c>
      <c r="C197" s="15" t="s">
        <v>345</v>
      </c>
      <c r="D197" s="16">
        <v>100</v>
      </c>
      <c r="E197" s="16">
        <v>46.23</v>
      </c>
      <c r="F197" s="16">
        <v>3</v>
      </c>
      <c r="G197" s="107"/>
      <c r="H197" s="16">
        <f t="shared" si="2"/>
        <v>15.41</v>
      </c>
    </row>
    <row r="198" spans="1:8" ht="13" x14ac:dyDescent="0.3">
      <c r="A198" s="15" t="s">
        <v>346</v>
      </c>
      <c r="B198" s="15" t="s">
        <v>347</v>
      </c>
      <c r="C198" s="15" t="s">
        <v>348</v>
      </c>
      <c r="D198" s="16">
        <v>50</v>
      </c>
      <c r="E198" s="16">
        <v>1404.91</v>
      </c>
      <c r="F198" s="16">
        <v>70</v>
      </c>
      <c r="G198" s="105">
        <v>190</v>
      </c>
      <c r="H198" s="16">
        <f t="shared" si="2"/>
        <v>20.07</v>
      </c>
    </row>
    <row r="199" spans="1:8" ht="13" x14ac:dyDescent="0.3">
      <c r="A199" s="15" t="s">
        <v>346</v>
      </c>
      <c r="B199" s="15" t="s">
        <v>347</v>
      </c>
      <c r="C199" s="15" t="s">
        <v>348</v>
      </c>
      <c r="D199" s="16">
        <v>100</v>
      </c>
      <c r="E199" s="16">
        <v>28311.43</v>
      </c>
      <c r="F199" s="16">
        <v>365</v>
      </c>
      <c r="G199" s="107"/>
      <c r="H199" s="16">
        <f t="shared" si="2"/>
        <v>77.569999999999993</v>
      </c>
    </row>
    <row r="200" spans="1:8" ht="13" x14ac:dyDescent="0.3">
      <c r="A200" s="15" t="s">
        <v>349</v>
      </c>
      <c r="B200" s="15" t="s">
        <v>350</v>
      </c>
      <c r="C200" s="15" t="s">
        <v>351</v>
      </c>
      <c r="D200" s="16">
        <v>50</v>
      </c>
      <c r="E200" s="16">
        <v>79.290000000000006</v>
      </c>
      <c r="F200" s="16">
        <v>1</v>
      </c>
      <c r="G200" s="105">
        <v>4</v>
      </c>
      <c r="H200" s="16">
        <f t="shared" ref="H200:H263" si="3">ROUND(E200/F200,2)</f>
        <v>79.290000000000006</v>
      </c>
    </row>
    <row r="201" spans="1:8" ht="13" x14ac:dyDescent="0.3">
      <c r="A201" s="15" t="s">
        <v>349</v>
      </c>
      <c r="B201" s="15" t="s">
        <v>350</v>
      </c>
      <c r="C201" s="15" t="s">
        <v>351</v>
      </c>
      <c r="D201" s="16">
        <v>100</v>
      </c>
      <c r="E201" s="16">
        <v>54.04</v>
      </c>
      <c r="F201" s="16">
        <v>3</v>
      </c>
      <c r="G201" s="107"/>
      <c r="H201" s="16">
        <f t="shared" si="3"/>
        <v>18.010000000000002</v>
      </c>
    </row>
    <row r="202" spans="1:8" ht="13" x14ac:dyDescent="0.3">
      <c r="A202" s="15" t="s">
        <v>352</v>
      </c>
      <c r="B202" s="15" t="s">
        <v>353</v>
      </c>
      <c r="C202" s="15" t="s">
        <v>354</v>
      </c>
      <c r="D202" s="16">
        <v>50</v>
      </c>
      <c r="E202" s="16">
        <v>33.549999999999997</v>
      </c>
      <c r="F202" s="16">
        <v>3</v>
      </c>
      <c r="G202" s="105">
        <v>11</v>
      </c>
      <c r="H202" s="16">
        <f t="shared" si="3"/>
        <v>11.18</v>
      </c>
    </row>
    <row r="203" spans="1:8" ht="13" x14ac:dyDescent="0.3">
      <c r="A203" s="15" t="s">
        <v>352</v>
      </c>
      <c r="B203" s="15" t="s">
        <v>353</v>
      </c>
      <c r="C203" s="15" t="s">
        <v>354</v>
      </c>
      <c r="D203" s="16">
        <v>100</v>
      </c>
      <c r="E203" s="16">
        <v>703.2</v>
      </c>
      <c r="F203" s="16">
        <v>18</v>
      </c>
      <c r="G203" s="107"/>
      <c r="H203" s="16">
        <f t="shared" si="3"/>
        <v>39.07</v>
      </c>
    </row>
    <row r="204" spans="1:8" ht="13" x14ac:dyDescent="0.3">
      <c r="A204" s="15" t="s">
        <v>355</v>
      </c>
      <c r="B204" s="15" t="s">
        <v>356</v>
      </c>
      <c r="C204" s="15" t="s">
        <v>357</v>
      </c>
      <c r="D204" s="16">
        <v>50</v>
      </c>
      <c r="E204" s="16">
        <v>1235.22</v>
      </c>
      <c r="F204" s="16">
        <v>64</v>
      </c>
      <c r="G204" s="105">
        <v>172</v>
      </c>
      <c r="H204" s="16">
        <f t="shared" si="3"/>
        <v>19.3</v>
      </c>
    </row>
    <row r="205" spans="1:8" ht="13" x14ac:dyDescent="0.3">
      <c r="A205" s="15" t="s">
        <v>355</v>
      </c>
      <c r="B205" s="15" t="s">
        <v>356</v>
      </c>
      <c r="C205" s="15" t="s">
        <v>357</v>
      </c>
      <c r="D205" s="16">
        <v>100</v>
      </c>
      <c r="E205" s="16">
        <v>27479.49</v>
      </c>
      <c r="F205" s="16">
        <v>341</v>
      </c>
      <c r="G205" s="107"/>
      <c r="H205" s="16">
        <f t="shared" si="3"/>
        <v>80.59</v>
      </c>
    </row>
    <row r="206" spans="1:8" ht="13" x14ac:dyDescent="0.3">
      <c r="A206" s="15" t="s">
        <v>358</v>
      </c>
      <c r="B206" s="15" t="s">
        <v>359</v>
      </c>
      <c r="C206" s="15" t="s">
        <v>360</v>
      </c>
      <c r="D206" s="16">
        <v>50</v>
      </c>
      <c r="E206" s="16">
        <v>56.85</v>
      </c>
      <c r="F206" s="16">
        <v>2</v>
      </c>
      <c r="G206" s="105">
        <v>3</v>
      </c>
      <c r="H206" s="16">
        <f t="shared" si="3"/>
        <v>28.43</v>
      </c>
    </row>
    <row r="207" spans="1:8" ht="13" x14ac:dyDescent="0.3">
      <c r="A207" s="15" t="s">
        <v>358</v>
      </c>
      <c r="B207" s="15" t="s">
        <v>359</v>
      </c>
      <c r="C207" s="15" t="s">
        <v>360</v>
      </c>
      <c r="D207" s="16">
        <v>100</v>
      </c>
      <c r="E207" s="16">
        <v>74.7</v>
      </c>
      <c r="F207" s="16">
        <v>3</v>
      </c>
      <c r="G207" s="107"/>
      <c r="H207" s="16">
        <f t="shared" si="3"/>
        <v>24.9</v>
      </c>
    </row>
    <row r="208" spans="1:8" ht="13" x14ac:dyDescent="0.3">
      <c r="A208" s="15" t="s">
        <v>361</v>
      </c>
      <c r="B208" s="15" t="s">
        <v>362</v>
      </c>
      <c r="C208" s="15" t="s">
        <v>363</v>
      </c>
      <c r="D208" s="16">
        <v>50</v>
      </c>
      <c r="E208" s="16">
        <v>243.31</v>
      </c>
      <c r="F208" s="16">
        <v>15</v>
      </c>
      <c r="G208" s="105">
        <v>43</v>
      </c>
      <c r="H208" s="16">
        <f t="shared" si="3"/>
        <v>16.22</v>
      </c>
    </row>
    <row r="209" spans="1:8" ht="13" x14ac:dyDescent="0.3">
      <c r="A209" s="15" t="s">
        <v>361</v>
      </c>
      <c r="B209" s="15" t="s">
        <v>362</v>
      </c>
      <c r="C209" s="15" t="s">
        <v>363</v>
      </c>
      <c r="D209" s="16">
        <v>100</v>
      </c>
      <c r="E209" s="16">
        <v>17886.91</v>
      </c>
      <c r="F209" s="16">
        <v>55</v>
      </c>
      <c r="G209" s="107"/>
      <c r="H209" s="16">
        <f t="shared" si="3"/>
        <v>325.22000000000003</v>
      </c>
    </row>
    <row r="210" spans="1:8" ht="13" x14ac:dyDescent="0.3">
      <c r="A210" s="15" t="s">
        <v>364</v>
      </c>
      <c r="B210" s="15" t="s">
        <v>365</v>
      </c>
      <c r="C210" s="15" t="s">
        <v>366</v>
      </c>
      <c r="D210" s="16">
        <v>50</v>
      </c>
      <c r="E210" s="16">
        <v>162.47</v>
      </c>
      <c r="F210" s="16">
        <v>10</v>
      </c>
      <c r="G210" s="105">
        <v>38</v>
      </c>
      <c r="H210" s="16">
        <f t="shared" si="3"/>
        <v>16.25</v>
      </c>
    </row>
    <row r="211" spans="1:8" ht="13" x14ac:dyDescent="0.3">
      <c r="A211" s="15" t="s">
        <v>364</v>
      </c>
      <c r="B211" s="15" t="s">
        <v>365</v>
      </c>
      <c r="C211" s="15" t="s">
        <v>366</v>
      </c>
      <c r="D211" s="16">
        <v>100</v>
      </c>
      <c r="E211" s="16">
        <v>17850.12</v>
      </c>
      <c r="F211" s="16">
        <v>51</v>
      </c>
      <c r="G211" s="107"/>
      <c r="H211" s="16">
        <f t="shared" si="3"/>
        <v>350</v>
      </c>
    </row>
    <row r="212" spans="1:8" ht="13" x14ac:dyDescent="0.3">
      <c r="A212" s="15" t="s">
        <v>367</v>
      </c>
      <c r="B212" s="15" t="s">
        <v>368</v>
      </c>
      <c r="C212" s="15" t="s">
        <v>369</v>
      </c>
      <c r="D212" s="16">
        <v>50</v>
      </c>
      <c r="E212" s="16">
        <v>80.84</v>
      </c>
      <c r="F212" s="16">
        <v>5</v>
      </c>
      <c r="G212" s="105">
        <v>3</v>
      </c>
      <c r="H212" s="16">
        <f t="shared" si="3"/>
        <v>16.170000000000002</v>
      </c>
    </row>
    <row r="213" spans="1:8" ht="13" x14ac:dyDescent="0.3">
      <c r="A213" s="15" t="s">
        <v>367</v>
      </c>
      <c r="B213" s="15" t="s">
        <v>368</v>
      </c>
      <c r="C213" s="15" t="s">
        <v>369</v>
      </c>
      <c r="D213" s="16">
        <v>100</v>
      </c>
      <c r="E213" s="16">
        <v>13.9</v>
      </c>
      <c r="F213" s="16">
        <v>2</v>
      </c>
      <c r="G213" s="107"/>
      <c r="H213" s="16">
        <f t="shared" si="3"/>
        <v>6.95</v>
      </c>
    </row>
    <row r="214" spans="1:8" ht="13" x14ac:dyDescent="0.3">
      <c r="A214" s="15" t="s">
        <v>370</v>
      </c>
      <c r="B214" s="15" t="s">
        <v>371</v>
      </c>
      <c r="C214" s="15" t="s">
        <v>372</v>
      </c>
      <c r="D214" s="16">
        <v>100</v>
      </c>
      <c r="E214" s="16">
        <v>22.89</v>
      </c>
      <c r="F214" s="16">
        <v>2</v>
      </c>
      <c r="G214" s="16">
        <v>2</v>
      </c>
      <c r="H214" s="16">
        <f t="shared" si="3"/>
        <v>11.45</v>
      </c>
    </row>
    <row r="215" spans="1:8" ht="13" x14ac:dyDescent="0.3">
      <c r="A215" s="15" t="s">
        <v>373</v>
      </c>
      <c r="B215" s="15" t="s">
        <v>374</v>
      </c>
      <c r="C215" s="15" t="s">
        <v>375</v>
      </c>
      <c r="D215" s="16">
        <v>50</v>
      </c>
      <c r="E215" s="16">
        <v>720.3</v>
      </c>
      <c r="F215" s="16">
        <v>28</v>
      </c>
      <c r="G215" s="105">
        <v>89</v>
      </c>
      <c r="H215" s="16">
        <f t="shared" si="3"/>
        <v>25.73</v>
      </c>
    </row>
    <row r="216" spans="1:8" ht="13" x14ac:dyDescent="0.3">
      <c r="A216" s="15" t="s">
        <v>373</v>
      </c>
      <c r="B216" s="15" t="s">
        <v>374</v>
      </c>
      <c r="C216" s="15" t="s">
        <v>375</v>
      </c>
      <c r="D216" s="16">
        <v>100</v>
      </c>
      <c r="E216" s="16">
        <v>23752.71</v>
      </c>
      <c r="F216" s="16">
        <v>203</v>
      </c>
      <c r="G216" s="107"/>
      <c r="H216" s="16">
        <f t="shared" si="3"/>
        <v>117.01</v>
      </c>
    </row>
    <row r="217" spans="1:8" ht="13" x14ac:dyDescent="0.3">
      <c r="A217" s="15" t="s">
        <v>376</v>
      </c>
      <c r="B217" s="15" t="s">
        <v>377</v>
      </c>
      <c r="C217" s="15" t="s">
        <v>378</v>
      </c>
      <c r="D217" s="16">
        <v>50</v>
      </c>
      <c r="E217" s="16">
        <v>72.540000000000006</v>
      </c>
      <c r="F217" s="16">
        <v>3</v>
      </c>
      <c r="G217" s="105">
        <v>6</v>
      </c>
      <c r="H217" s="16">
        <f t="shared" si="3"/>
        <v>24.18</v>
      </c>
    </row>
    <row r="218" spans="1:8" ht="13" x14ac:dyDescent="0.3">
      <c r="A218" s="15" t="s">
        <v>376</v>
      </c>
      <c r="B218" s="15" t="s">
        <v>377</v>
      </c>
      <c r="C218" s="15" t="s">
        <v>378</v>
      </c>
      <c r="D218" s="16">
        <v>100</v>
      </c>
      <c r="E218" s="16">
        <v>280.52999999999997</v>
      </c>
      <c r="F218" s="16">
        <v>13</v>
      </c>
      <c r="G218" s="107"/>
      <c r="H218" s="16">
        <f t="shared" si="3"/>
        <v>21.58</v>
      </c>
    </row>
    <row r="219" spans="1:8" ht="13" x14ac:dyDescent="0.3">
      <c r="A219" s="15" t="s">
        <v>379</v>
      </c>
      <c r="B219" s="15" t="s">
        <v>380</v>
      </c>
      <c r="C219" s="15" t="s">
        <v>381</v>
      </c>
      <c r="D219" s="16">
        <v>50</v>
      </c>
      <c r="E219" s="16">
        <v>34.11</v>
      </c>
      <c r="F219" s="16">
        <v>1</v>
      </c>
      <c r="G219" s="105">
        <v>7</v>
      </c>
      <c r="H219" s="16">
        <f t="shared" si="3"/>
        <v>34.11</v>
      </c>
    </row>
    <row r="220" spans="1:8" ht="13" x14ac:dyDescent="0.3">
      <c r="A220" s="15" t="s">
        <v>379</v>
      </c>
      <c r="B220" s="15" t="s">
        <v>380</v>
      </c>
      <c r="C220" s="15" t="s">
        <v>381</v>
      </c>
      <c r="D220" s="16">
        <v>100</v>
      </c>
      <c r="E220" s="16">
        <v>393.15</v>
      </c>
      <c r="F220" s="16">
        <v>19</v>
      </c>
      <c r="G220" s="107"/>
      <c r="H220" s="16">
        <f t="shared" si="3"/>
        <v>20.69</v>
      </c>
    </row>
    <row r="221" spans="1:8" ht="13" x14ac:dyDescent="0.3">
      <c r="A221" s="15" t="s">
        <v>382</v>
      </c>
      <c r="B221" s="15" t="s">
        <v>383</v>
      </c>
      <c r="C221" s="15" t="s">
        <v>384</v>
      </c>
      <c r="D221" s="16">
        <v>50</v>
      </c>
      <c r="E221" s="16">
        <v>134.5</v>
      </c>
      <c r="F221" s="16">
        <v>5</v>
      </c>
      <c r="G221" s="105">
        <v>12</v>
      </c>
      <c r="H221" s="16">
        <f t="shared" si="3"/>
        <v>26.9</v>
      </c>
    </row>
    <row r="222" spans="1:8" ht="13" x14ac:dyDescent="0.3">
      <c r="A222" s="15" t="s">
        <v>382</v>
      </c>
      <c r="B222" s="15" t="s">
        <v>383</v>
      </c>
      <c r="C222" s="15" t="s">
        <v>384</v>
      </c>
      <c r="D222" s="16">
        <v>100</v>
      </c>
      <c r="E222" s="16">
        <v>448.68</v>
      </c>
      <c r="F222" s="16">
        <v>20</v>
      </c>
      <c r="G222" s="107"/>
      <c r="H222" s="16">
        <f t="shared" si="3"/>
        <v>22.43</v>
      </c>
    </row>
    <row r="223" spans="1:8" ht="13" x14ac:dyDescent="0.3">
      <c r="A223" s="15" t="s">
        <v>385</v>
      </c>
      <c r="B223" s="15" t="s">
        <v>386</v>
      </c>
      <c r="C223" s="15" t="s">
        <v>387</v>
      </c>
      <c r="D223" s="16">
        <v>50</v>
      </c>
      <c r="E223" s="16">
        <v>38.299999999999997</v>
      </c>
      <c r="F223" s="16">
        <v>5</v>
      </c>
      <c r="G223" s="105">
        <v>15</v>
      </c>
      <c r="H223" s="16">
        <f t="shared" si="3"/>
        <v>7.66</v>
      </c>
    </row>
    <row r="224" spans="1:8" ht="13" x14ac:dyDescent="0.3">
      <c r="A224" s="15" t="s">
        <v>385</v>
      </c>
      <c r="B224" s="15" t="s">
        <v>386</v>
      </c>
      <c r="C224" s="15" t="s">
        <v>387</v>
      </c>
      <c r="D224" s="16">
        <v>100</v>
      </c>
      <c r="E224" s="16">
        <v>762.04</v>
      </c>
      <c r="F224" s="16">
        <v>26</v>
      </c>
      <c r="G224" s="107"/>
      <c r="H224" s="16">
        <f t="shared" si="3"/>
        <v>29.31</v>
      </c>
    </row>
    <row r="225" spans="1:8" ht="13" x14ac:dyDescent="0.3">
      <c r="A225" s="15" t="s">
        <v>388</v>
      </c>
      <c r="B225" s="15" t="s">
        <v>389</v>
      </c>
      <c r="C225" s="15" t="s">
        <v>390</v>
      </c>
      <c r="D225" s="16">
        <v>50</v>
      </c>
      <c r="E225" s="16">
        <v>440.85</v>
      </c>
      <c r="F225" s="16">
        <v>14</v>
      </c>
      <c r="G225" s="105">
        <v>52</v>
      </c>
      <c r="H225" s="16">
        <f t="shared" si="3"/>
        <v>31.49</v>
      </c>
    </row>
    <row r="226" spans="1:8" ht="13" x14ac:dyDescent="0.3">
      <c r="A226" s="15" t="s">
        <v>388</v>
      </c>
      <c r="B226" s="15" t="s">
        <v>389</v>
      </c>
      <c r="C226" s="15" t="s">
        <v>390</v>
      </c>
      <c r="D226" s="16">
        <v>100</v>
      </c>
      <c r="E226" s="16">
        <v>21868.31</v>
      </c>
      <c r="F226" s="16">
        <v>125</v>
      </c>
      <c r="G226" s="107"/>
      <c r="H226" s="16">
        <f t="shared" si="3"/>
        <v>174.95</v>
      </c>
    </row>
    <row r="227" spans="1:8" ht="13" x14ac:dyDescent="0.3">
      <c r="A227" s="15" t="s">
        <v>391</v>
      </c>
      <c r="B227" s="15" t="s">
        <v>392</v>
      </c>
      <c r="C227" s="15" t="s">
        <v>393</v>
      </c>
      <c r="D227" s="16">
        <v>50</v>
      </c>
      <c r="E227" s="16">
        <v>1691.95</v>
      </c>
      <c r="F227" s="16">
        <v>102</v>
      </c>
      <c r="G227" s="105">
        <v>1024</v>
      </c>
      <c r="H227" s="16">
        <f t="shared" si="3"/>
        <v>16.59</v>
      </c>
    </row>
    <row r="228" spans="1:8" ht="13" x14ac:dyDescent="0.3">
      <c r="A228" s="15" t="s">
        <v>391</v>
      </c>
      <c r="B228" s="15" t="s">
        <v>392</v>
      </c>
      <c r="C228" s="15" t="s">
        <v>393</v>
      </c>
      <c r="D228" s="16">
        <v>100</v>
      </c>
      <c r="E228" s="16">
        <v>2489136.34</v>
      </c>
      <c r="F228" s="16">
        <v>1596</v>
      </c>
      <c r="G228" s="107"/>
      <c r="H228" s="16">
        <f t="shared" si="3"/>
        <v>1559.61</v>
      </c>
    </row>
    <row r="229" spans="1:8" ht="13" x14ac:dyDescent="0.3">
      <c r="A229" s="15" t="s">
        <v>394</v>
      </c>
      <c r="B229" s="15" t="s">
        <v>395</v>
      </c>
      <c r="C229" s="15" t="s">
        <v>396</v>
      </c>
      <c r="D229" s="16">
        <v>50</v>
      </c>
      <c r="E229" s="16">
        <v>112.38</v>
      </c>
      <c r="F229" s="16">
        <v>6</v>
      </c>
      <c r="G229" s="105">
        <v>34</v>
      </c>
      <c r="H229" s="16">
        <f t="shared" si="3"/>
        <v>18.73</v>
      </c>
    </row>
    <row r="230" spans="1:8" ht="13" x14ac:dyDescent="0.3">
      <c r="A230" s="15" t="s">
        <v>394</v>
      </c>
      <c r="B230" s="15" t="s">
        <v>395</v>
      </c>
      <c r="C230" s="15" t="s">
        <v>396</v>
      </c>
      <c r="D230" s="16">
        <v>100</v>
      </c>
      <c r="E230" s="16">
        <v>64283.56</v>
      </c>
      <c r="F230" s="16">
        <v>67</v>
      </c>
      <c r="G230" s="107"/>
      <c r="H230" s="16">
        <f t="shared" si="3"/>
        <v>959.46</v>
      </c>
    </row>
    <row r="231" spans="1:8" ht="13" x14ac:dyDescent="0.3">
      <c r="A231" s="15" t="s">
        <v>397</v>
      </c>
      <c r="B231" s="15" t="s">
        <v>398</v>
      </c>
      <c r="C231" s="15" t="s">
        <v>399</v>
      </c>
      <c r="D231" s="16">
        <v>50</v>
      </c>
      <c r="E231" s="16">
        <v>87.11</v>
      </c>
      <c r="F231" s="16">
        <v>2</v>
      </c>
      <c r="G231" s="105">
        <v>43</v>
      </c>
      <c r="H231" s="16">
        <f t="shared" si="3"/>
        <v>43.56</v>
      </c>
    </row>
    <row r="232" spans="1:8" ht="13" x14ac:dyDescent="0.3">
      <c r="A232" s="15" t="s">
        <v>397</v>
      </c>
      <c r="B232" s="15" t="s">
        <v>398</v>
      </c>
      <c r="C232" s="15" t="s">
        <v>399</v>
      </c>
      <c r="D232" s="16">
        <v>100</v>
      </c>
      <c r="E232" s="16">
        <v>30656.799999999999</v>
      </c>
      <c r="F232" s="16">
        <v>75</v>
      </c>
      <c r="G232" s="107"/>
      <c r="H232" s="16">
        <f t="shared" si="3"/>
        <v>408.76</v>
      </c>
    </row>
    <row r="233" spans="1:8" ht="13" x14ac:dyDescent="0.3">
      <c r="A233" s="15" t="s">
        <v>400</v>
      </c>
      <c r="B233" s="15" t="s">
        <v>401</v>
      </c>
      <c r="C233" s="15" t="s">
        <v>402</v>
      </c>
      <c r="D233" s="16">
        <v>50</v>
      </c>
      <c r="E233" s="16">
        <v>379.83</v>
      </c>
      <c r="F233" s="16">
        <v>25</v>
      </c>
      <c r="G233" s="105">
        <v>120</v>
      </c>
      <c r="H233" s="16">
        <f t="shared" si="3"/>
        <v>15.19</v>
      </c>
    </row>
    <row r="234" spans="1:8" ht="13" x14ac:dyDescent="0.3">
      <c r="A234" s="15" t="s">
        <v>400</v>
      </c>
      <c r="B234" s="15" t="s">
        <v>401</v>
      </c>
      <c r="C234" s="15" t="s">
        <v>402</v>
      </c>
      <c r="D234" s="16">
        <v>100</v>
      </c>
      <c r="E234" s="16">
        <v>91751.72</v>
      </c>
      <c r="F234" s="16">
        <v>203</v>
      </c>
      <c r="G234" s="107"/>
      <c r="H234" s="16">
        <f t="shared" si="3"/>
        <v>451.98</v>
      </c>
    </row>
    <row r="235" spans="1:8" ht="13" x14ac:dyDescent="0.3">
      <c r="A235" s="15" t="s">
        <v>403</v>
      </c>
      <c r="B235" s="15" t="s">
        <v>404</v>
      </c>
      <c r="C235" s="15" t="s">
        <v>405</v>
      </c>
      <c r="D235" s="16">
        <v>50</v>
      </c>
      <c r="E235" s="16">
        <v>42.64</v>
      </c>
      <c r="F235" s="16">
        <v>4</v>
      </c>
      <c r="G235" s="105">
        <v>14</v>
      </c>
      <c r="H235" s="16">
        <f t="shared" si="3"/>
        <v>10.66</v>
      </c>
    </row>
    <row r="236" spans="1:8" ht="13" x14ac:dyDescent="0.3">
      <c r="A236" s="15" t="s">
        <v>403</v>
      </c>
      <c r="B236" s="15" t="s">
        <v>404</v>
      </c>
      <c r="C236" s="15" t="s">
        <v>405</v>
      </c>
      <c r="D236" s="16">
        <v>100</v>
      </c>
      <c r="E236" s="16">
        <v>41030.769999999997</v>
      </c>
      <c r="F236" s="16">
        <v>24</v>
      </c>
      <c r="G236" s="107"/>
      <c r="H236" s="16">
        <f t="shared" si="3"/>
        <v>1709.62</v>
      </c>
    </row>
    <row r="237" spans="1:8" ht="13" x14ac:dyDescent="0.3">
      <c r="A237" s="15" t="s">
        <v>406</v>
      </c>
      <c r="B237" s="15" t="s">
        <v>407</v>
      </c>
      <c r="C237" s="15" t="s">
        <v>408</v>
      </c>
      <c r="D237" s="16">
        <v>50</v>
      </c>
      <c r="E237" s="16">
        <v>195.1</v>
      </c>
      <c r="F237" s="16">
        <v>12</v>
      </c>
      <c r="G237" s="105">
        <v>20</v>
      </c>
      <c r="H237" s="16">
        <f t="shared" si="3"/>
        <v>16.260000000000002</v>
      </c>
    </row>
    <row r="238" spans="1:8" ht="13" x14ac:dyDescent="0.3">
      <c r="A238" s="15" t="s">
        <v>406</v>
      </c>
      <c r="B238" s="15" t="s">
        <v>407</v>
      </c>
      <c r="C238" s="15" t="s">
        <v>408</v>
      </c>
      <c r="D238" s="16">
        <v>100</v>
      </c>
      <c r="E238" s="16">
        <v>717.89</v>
      </c>
      <c r="F238" s="16">
        <v>25</v>
      </c>
      <c r="G238" s="107"/>
      <c r="H238" s="16">
        <f t="shared" si="3"/>
        <v>28.72</v>
      </c>
    </row>
    <row r="239" spans="1:8" ht="13" x14ac:dyDescent="0.3">
      <c r="A239" s="15" t="s">
        <v>409</v>
      </c>
      <c r="B239" s="15" t="s">
        <v>410</v>
      </c>
      <c r="C239" s="15" t="s">
        <v>411</v>
      </c>
      <c r="D239" s="16">
        <v>100</v>
      </c>
      <c r="E239" s="16">
        <v>44.98</v>
      </c>
      <c r="F239" s="16">
        <v>2</v>
      </c>
      <c r="G239" s="16">
        <v>1</v>
      </c>
      <c r="H239" s="16">
        <f t="shared" si="3"/>
        <v>22.49</v>
      </c>
    </row>
    <row r="240" spans="1:8" ht="13" x14ac:dyDescent="0.3">
      <c r="A240" s="15" t="s">
        <v>412</v>
      </c>
      <c r="B240" s="15" t="s">
        <v>413</v>
      </c>
      <c r="C240" s="15" t="s">
        <v>414</v>
      </c>
      <c r="D240" s="16">
        <v>50</v>
      </c>
      <c r="E240" s="16">
        <v>50.01</v>
      </c>
      <c r="F240" s="16">
        <v>1</v>
      </c>
      <c r="G240" s="105">
        <v>14</v>
      </c>
      <c r="H240" s="16">
        <f t="shared" si="3"/>
        <v>50.01</v>
      </c>
    </row>
    <row r="241" spans="1:8" ht="13" x14ac:dyDescent="0.3">
      <c r="A241" s="15" t="s">
        <v>412</v>
      </c>
      <c r="B241" s="15" t="s">
        <v>413</v>
      </c>
      <c r="C241" s="15" t="s">
        <v>414</v>
      </c>
      <c r="D241" s="16">
        <v>100</v>
      </c>
      <c r="E241" s="16">
        <v>1085.06</v>
      </c>
      <c r="F241" s="16">
        <v>19</v>
      </c>
      <c r="G241" s="107"/>
      <c r="H241" s="16">
        <f t="shared" si="3"/>
        <v>57.11</v>
      </c>
    </row>
    <row r="242" spans="1:8" ht="13" x14ac:dyDescent="0.3">
      <c r="A242" s="15" t="s">
        <v>415</v>
      </c>
      <c r="B242" s="15" t="s">
        <v>416</v>
      </c>
      <c r="C242" s="15" t="s">
        <v>417</v>
      </c>
      <c r="D242" s="16">
        <v>50</v>
      </c>
      <c r="E242" s="16">
        <v>385.5</v>
      </c>
      <c r="F242" s="16">
        <v>25</v>
      </c>
      <c r="G242" s="105">
        <v>240</v>
      </c>
      <c r="H242" s="16">
        <f t="shared" si="3"/>
        <v>15.42</v>
      </c>
    </row>
    <row r="243" spans="1:8" ht="13" x14ac:dyDescent="0.3">
      <c r="A243" s="15" t="s">
        <v>415</v>
      </c>
      <c r="B243" s="15" t="s">
        <v>416</v>
      </c>
      <c r="C243" s="15" t="s">
        <v>417</v>
      </c>
      <c r="D243" s="16">
        <v>100</v>
      </c>
      <c r="E243" s="16">
        <v>333455.26</v>
      </c>
      <c r="F243" s="16">
        <v>454</v>
      </c>
      <c r="G243" s="107"/>
      <c r="H243" s="16">
        <f t="shared" si="3"/>
        <v>734.48</v>
      </c>
    </row>
    <row r="244" spans="1:8" ht="13" x14ac:dyDescent="0.3">
      <c r="A244" s="15" t="s">
        <v>418</v>
      </c>
      <c r="B244" s="15" t="s">
        <v>419</v>
      </c>
      <c r="C244" s="15" t="s">
        <v>420</v>
      </c>
      <c r="D244" s="16">
        <v>50</v>
      </c>
      <c r="E244" s="16">
        <v>306.82</v>
      </c>
      <c r="F244" s="16">
        <v>19</v>
      </c>
      <c r="G244" s="105">
        <v>341</v>
      </c>
      <c r="H244" s="16">
        <f t="shared" si="3"/>
        <v>16.149999999999999</v>
      </c>
    </row>
    <row r="245" spans="1:8" ht="13" x14ac:dyDescent="0.3">
      <c r="A245" s="15" t="s">
        <v>418</v>
      </c>
      <c r="B245" s="15" t="s">
        <v>419</v>
      </c>
      <c r="C245" s="15" t="s">
        <v>420</v>
      </c>
      <c r="D245" s="16">
        <v>100</v>
      </c>
      <c r="E245" s="16">
        <v>1464023.84</v>
      </c>
      <c r="F245" s="16">
        <v>460</v>
      </c>
      <c r="G245" s="107"/>
      <c r="H245" s="16">
        <f t="shared" si="3"/>
        <v>3182.66</v>
      </c>
    </row>
    <row r="246" spans="1:8" ht="13" x14ac:dyDescent="0.3">
      <c r="A246" s="15" t="s">
        <v>421</v>
      </c>
      <c r="B246" s="15" t="s">
        <v>422</v>
      </c>
      <c r="C246" s="15" t="s">
        <v>423</v>
      </c>
      <c r="D246" s="16">
        <v>50</v>
      </c>
      <c r="E246" s="16">
        <v>78.64</v>
      </c>
      <c r="F246" s="16">
        <v>5</v>
      </c>
      <c r="G246" s="105">
        <v>199</v>
      </c>
      <c r="H246" s="16">
        <f t="shared" si="3"/>
        <v>15.73</v>
      </c>
    </row>
    <row r="247" spans="1:8" ht="13" x14ac:dyDescent="0.3">
      <c r="A247" s="15" t="s">
        <v>421</v>
      </c>
      <c r="B247" s="15" t="s">
        <v>422</v>
      </c>
      <c r="C247" s="15" t="s">
        <v>423</v>
      </c>
      <c r="D247" s="16">
        <v>100</v>
      </c>
      <c r="E247" s="16">
        <v>458890.02</v>
      </c>
      <c r="F247" s="16">
        <v>247</v>
      </c>
      <c r="G247" s="107"/>
      <c r="H247" s="16">
        <f t="shared" si="3"/>
        <v>1857.85</v>
      </c>
    </row>
    <row r="248" spans="1:8" ht="13" x14ac:dyDescent="0.3">
      <c r="A248" s="15" t="s">
        <v>424</v>
      </c>
      <c r="B248" s="15" t="s">
        <v>425</v>
      </c>
      <c r="C248" s="15" t="s">
        <v>426</v>
      </c>
      <c r="D248" s="16">
        <v>100</v>
      </c>
      <c r="E248" s="16">
        <v>2290.09</v>
      </c>
      <c r="F248" s="16">
        <v>4</v>
      </c>
      <c r="G248" s="16">
        <v>3</v>
      </c>
      <c r="H248" s="16">
        <f t="shared" si="3"/>
        <v>572.52</v>
      </c>
    </row>
    <row r="249" spans="1:8" ht="13" x14ac:dyDescent="0.3">
      <c r="A249" s="15" t="s">
        <v>427</v>
      </c>
      <c r="B249" s="15" t="s">
        <v>428</v>
      </c>
      <c r="C249" s="15" t="s">
        <v>429</v>
      </c>
      <c r="D249" s="16">
        <v>50</v>
      </c>
      <c r="E249" s="16">
        <v>12.82</v>
      </c>
      <c r="F249" s="16">
        <v>1</v>
      </c>
      <c r="G249" s="105">
        <v>3</v>
      </c>
      <c r="H249" s="16">
        <f t="shared" si="3"/>
        <v>12.82</v>
      </c>
    </row>
    <row r="250" spans="1:8" ht="13" x14ac:dyDescent="0.3">
      <c r="A250" s="15" t="s">
        <v>427</v>
      </c>
      <c r="B250" s="15" t="s">
        <v>428</v>
      </c>
      <c r="C250" s="15" t="s">
        <v>429</v>
      </c>
      <c r="D250" s="16">
        <v>100</v>
      </c>
      <c r="E250" s="16">
        <v>96.72</v>
      </c>
      <c r="F250" s="16">
        <v>5</v>
      </c>
      <c r="G250" s="107"/>
      <c r="H250" s="16">
        <f t="shared" si="3"/>
        <v>19.34</v>
      </c>
    </row>
    <row r="251" spans="1:8" ht="13" x14ac:dyDescent="0.3">
      <c r="A251" s="15" t="s">
        <v>430</v>
      </c>
      <c r="B251" s="15" t="s">
        <v>431</v>
      </c>
      <c r="C251" s="15" t="s">
        <v>432</v>
      </c>
      <c r="D251" s="16">
        <v>50</v>
      </c>
      <c r="E251" s="16">
        <v>41.1</v>
      </c>
      <c r="F251" s="16">
        <v>2</v>
      </c>
      <c r="G251" s="105">
        <v>7</v>
      </c>
      <c r="H251" s="16">
        <f t="shared" si="3"/>
        <v>20.55</v>
      </c>
    </row>
    <row r="252" spans="1:8" ht="13" x14ac:dyDescent="0.3">
      <c r="A252" s="15" t="s">
        <v>430</v>
      </c>
      <c r="B252" s="15" t="s">
        <v>431</v>
      </c>
      <c r="C252" s="15" t="s">
        <v>432</v>
      </c>
      <c r="D252" s="16">
        <v>100</v>
      </c>
      <c r="E252" s="16">
        <v>809.63</v>
      </c>
      <c r="F252" s="16">
        <v>11</v>
      </c>
      <c r="G252" s="107"/>
      <c r="H252" s="16">
        <f t="shared" si="3"/>
        <v>73.599999999999994</v>
      </c>
    </row>
    <row r="253" spans="1:8" ht="13" x14ac:dyDescent="0.3">
      <c r="A253" s="15" t="s">
        <v>433</v>
      </c>
      <c r="B253" s="15" t="s">
        <v>434</v>
      </c>
      <c r="C253" s="15" t="s">
        <v>435</v>
      </c>
      <c r="D253" s="16">
        <v>50</v>
      </c>
      <c r="E253" s="16">
        <v>18.239999999999998</v>
      </c>
      <c r="F253" s="16">
        <v>1</v>
      </c>
      <c r="G253" s="16">
        <v>1</v>
      </c>
      <c r="H253" s="16">
        <f t="shared" si="3"/>
        <v>18.239999999999998</v>
      </c>
    </row>
    <row r="254" spans="1:8" ht="13" x14ac:dyDescent="0.3">
      <c r="A254" s="15" t="s">
        <v>436</v>
      </c>
      <c r="B254" s="15" t="s">
        <v>434</v>
      </c>
      <c r="C254" s="15" t="s">
        <v>435</v>
      </c>
      <c r="D254" s="16">
        <v>50</v>
      </c>
      <c r="E254" s="16">
        <v>18.239999999999998</v>
      </c>
      <c r="F254" s="16">
        <v>1</v>
      </c>
      <c r="G254" s="16">
        <v>1</v>
      </c>
      <c r="H254" s="16">
        <f t="shared" si="3"/>
        <v>18.239999999999998</v>
      </c>
    </row>
    <row r="255" spans="1:8" ht="13" x14ac:dyDescent="0.3">
      <c r="A255" s="15" t="s">
        <v>437</v>
      </c>
      <c r="B255" s="15" t="s">
        <v>438</v>
      </c>
      <c r="C255" s="15" t="s">
        <v>439</v>
      </c>
      <c r="D255" s="16">
        <v>50</v>
      </c>
      <c r="E255" s="16">
        <v>523.49</v>
      </c>
      <c r="F255" s="16">
        <v>32</v>
      </c>
      <c r="G255" s="105">
        <v>743</v>
      </c>
      <c r="H255" s="16">
        <f t="shared" si="3"/>
        <v>16.36</v>
      </c>
    </row>
    <row r="256" spans="1:8" ht="13" x14ac:dyDescent="0.3">
      <c r="A256" s="15" t="s">
        <v>437</v>
      </c>
      <c r="B256" s="15" t="s">
        <v>438</v>
      </c>
      <c r="C256" s="15" t="s">
        <v>439</v>
      </c>
      <c r="D256" s="16">
        <v>100</v>
      </c>
      <c r="E256" s="16">
        <v>1222860.1499999999</v>
      </c>
      <c r="F256" s="16">
        <v>832</v>
      </c>
      <c r="G256" s="107"/>
      <c r="H256" s="16">
        <f t="shared" si="3"/>
        <v>1469.78</v>
      </c>
    </row>
    <row r="257" spans="1:8" ht="13" x14ac:dyDescent="0.3">
      <c r="A257" s="15" t="s">
        <v>440</v>
      </c>
      <c r="B257" s="15" t="s">
        <v>441</v>
      </c>
      <c r="C257" s="15" t="s">
        <v>442</v>
      </c>
      <c r="D257" s="16">
        <v>100</v>
      </c>
      <c r="E257" s="16">
        <v>166.42</v>
      </c>
      <c r="F257" s="16">
        <v>4</v>
      </c>
      <c r="G257" s="16">
        <v>1</v>
      </c>
      <c r="H257" s="16">
        <f t="shared" si="3"/>
        <v>41.61</v>
      </c>
    </row>
    <row r="258" spans="1:8" ht="13" x14ac:dyDescent="0.3">
      <c r="A258" s="15" t="s">
        <v>443</v>
      </c>
      <c r="B258" s="15" t="s">
        <v>444</v>
      </c>
      <c r="C258" s="15" t="s">
        <v>445</v>
      </c>
      <c r="D258" s="16">
        <v>50</v>
      </c>
      <c r="E258" s="16">
        <v>79.569999999999993</v>
      </c>
      <c r="F258" s="16">
        <v>4</v>
      </c>
      <c r="G258" s="105">
        <v>4</v>
      </c>
      <c r="H258" s="16">
        <f t="shared" si="3"/>
        <v>19.89</v>
      </c>
    </row>
    <row r="259" spans="1:8" ht="13" x14ac:dyDescent="0.3">
      <c r="A259" s="15" t="s">
        <v>443</v>
      </c>
      <c r="B259" s="15" t="s">
        <v>444</v>
      </c>
      <c r="C259" s="15" t="s">
        <v>445</v>
      </c>
      <c r="D259" s="16">
        <v>100</v>
      </c>
      <c r="E259" s="16">
        <v>14.53</v>
      </c>
      <c r="F259" s="16">
        <v>2</v>
      </c>
      <c r="G259" s="107"/>
      <c r="H259" s="16">
        <f t="shared" si="3"/>
        <v>7.27</v>
      </c>
    </row>
    <row r="260" spans="1:8" ht="13" x14ac:dyDescent="0.3">
      <c r="A260" s="15" t="s">
        <v>446</v>
      </c>
      <c r="B260" s="15" t="s">
        <v>447</v>
      </c>
      <c r="C260" s="15" t="s">
        <v>448</v>
      </c>
      <c r="D260" s="16">
        <v>50</v>
      </c>
      <c r="E260" s="16">
        <v>46.22</v>
      </c>
      <c r="F260" s="16">
        <v>4</v>
      </c>
      <c r="G260" s="105">
        <v>4</v>
      </c>
      <c r="H260" s="16">
        <f t="shared" si="3"/>
        <v>11.56</v>
      </c>
    </row>
    <row r="261" spans="1:8" ht="13" x14ac:dyDescent="0.3">
      <c r="A261" s="15" t="s">
        <v>446</v>
      </c>
      <c r="B261" s="15" t="s">
        <v>447</v>
      </c>
      <c r="C261" s="15" t="s">
        <v>448</v>
      </c>
      <c r="D261" s="16">
        <v>100</v>
      </c>
      <c r="E261" s="16">
        <v>132.86000000000001</v>
      </c>
      <c r="F261" s="16">
        <v>1</v>
      </c>
      <c r="G261" s="107"/>
      <c r="H261" s="16">
        <f t="shared" si="3"/>
        <v>132.86000000000001</v>
      </c>
    </row>
    <row r="262" spans="1:8" ht="13" x14ac:dyDescent="0.3">
      <c r="A262" s="15" t="s">
        <v>449</v>
      </c>
      <c r="B262" s="15" t="s">
        <v>450</v>
      </c>
      <c r="C262" s="15" t="s">
        <v>451</v>
      </c>
      <c r="D262" s="16">
        <v>50</v>
      </c>
      <c r="E262" s="16">
        <v>92.79</v>
      </c>
      <c r="F262" s="16">
        <v>3</v>
      </c>
      <c r="G262" s="105">
        <v>7</v>
      </c>
      <c r="H262" s="16">
        <f t="shared" si="3"/>
        <v>30.93</v>
      </c>
    </row>
    <row r="263" spans="1:8" ht="13" x14ac:dyDescent="0.3">
      <c r="A263" s="15" t="s">
        <v>449</v>
      </c>
      <c r="B263" s="15" t="s">
        <v>450</v>
      </c>
      <c r="C263" s="15" t="s">
        <v>451</v>
      </c>
      <c r="D263" s="16">
        <v>100</v>
      </c>
      <c r="E263" s="16">
        <v>5009.4399999999996</v>
      </c>
      <c r="F263" s="16">
        <v>4</v>
      </c>
      <c r="G263" s="107"/>
      <c r="H263" s="16">
        <f t="shared" si="3"/>
        <v>1252.3599999999999</v>
      </c>
    </row>
    <row r="264" spans="1:8" ht="13" x14ac:dyDescent="0.3">
      <c r="A264" s="15" t="s">
        <v>452</v>
      </c>
      <c r="B264" s="15" t="s">
        <v>453</v>
      </c>
      <c r="C264" s="15" t="s">
        <v>454</v>
      </c>
      <c r="D264" s="16">
        <v>50</v>
      </c>
      <c r="E264" s="16">
        <v>33.22</v>
      </c>
      <c r="F264" s="16">
        <v>2</v>
      </c>
      <c r="G264" s="105">
        <v>3</v>
      </c>
      <c r="H264" s="16">
        <f t="shared" ref="H264:H327" si="4">ROUND(E264/F264,2)</f>
        <v>16.61</v>
      </c>
    </row>
    <row r="265" spans="1:8" ht="13" x14ac:dyDescent="0.3">
      <c r="A265" s="15" t="s">
        <v>452</v>
      </c>
      <c r="B265" s="15" t="s">
        <v>453</v>
      </c>
      <c r="C265" s="15" t="s">
        <v>454</v>
      </c>
      <c r="D265" s="16">
        <v>100</v>
      </c>
      <c r="E265" s="16">
        <v>3.63</v>
      </c>
      <c r="F265" s="16">
        <v>1</v>
      </c>
      <c r="G265" s="107"/>
      <c r="H265" s="16">
        <f t="shared" si="4"/>
        <v>3.63</v>
      </c>
    </row>
    <row r="266" spans="1:8" ht="13" x14ac:dyDescent="0.3">
      <c r="A266" s="15" t="s">
        <v>455</v>
      </c>
      <c r="B266" s="15" t="s">
        <v>456</v>
      </c>
      <c r="C266" s="15" t="s">
        <v>457</v>
      </c>
      <c r="D266" s="16">
        <v>50</v>
      </c>
      <c r="E266" s="16">
        <v>69.64</v>
      </c>
      <c r="F266" s="16">
        <v>4</v>
      </c>
      <c r="G266" s="105">
        <v>9</v>
      </c>
      <c r="H266" s="16">
        <f t="shared" si="4"/>
        <v>17.41</v>
      </c>
    </row>
    <row r="267" spans="1:8" ht="13" x14ac:dyDescent="0.3">
      <c r="A267" s="15" t="s">
        <v>455</v>
      </c>
      <c r="B267" s="15" t="s">
        <v>456</v>
      </c>
      <c r="C267" s="15" t="s">
        <v>457</v>
      </c>
      <c r="D267" s="16">
        <v>100</v>
      </c>
      <c r="E267" s="16">
        <v>2468.13</v>
      </c>
      <c r="F267" s="16">
        <v>12</v>
      </c>
      <c r="G267" s="107"/>
      <c r="H267" s="16">
        <f t="shared" si="4"/>
        <v>205.68</v>
      </c>
    </row>
    <row r="268" spans="1:8" ht="13" x14ac:dyDescent="0.3">
      <c r="A268" s="15" t="s">
        <v>458</v>
      </c>
      <c r="B268" s="15" t="s">
        <v>459</v>
      </c>
      <c r="C268" s="15" t="s">
        <v>460</v>
      </c>
      <c r="D268" s="16">
        <v>50</v>
      </c>
      <c r="E268" s="16">
        <v>30.08</v>
      </c>
      <c r="F268" s="16">
        <v>1</v>
      </c>
      <c r="G268" s="16">
        <v>1</v>
      </c>
      <c r="H268" s="16">
        <f t="shared" si="4"/>
        <v>30.08</v>
      </c>
    </row>
    <row r="269" spans="1:8" ht="13" x14ac:dyDescent="0.3">
      <c r="A269" s="15" t="s">
        <v>461</v>
      </c>
      <c r="B269" s="15" t="s">
        <v>462</v>
      </c>
      <c r="C269" s="15" t="s">
        <v>463</v>
      </c>
      <c r="D269" s="16">
        <v>100</v>
      </c>
      <c r="E269" s="16">
        <v>809239.55</v>
      </c>
      <c r="F269" s="16">
        <v>329</v>
      </c>
      <c r="G269" s="16">
        <v>310</v>
      </c>
      <c r="H269" s="16">
        <f t="shared" si="4"/>
        <v>2459.69</v>
      </c>
    </row>
    <row r="270" spans="1:8" ht="13" x14ac:dyDescent="0.3">
      <c r="A270" s="15" t="s">
        <v>464</v>
      </c>
      <c r="B270" s="15" t="s">
        <v>465</v>
      </c>
      <c r="C270" s="15" t="s">
        <v>466</v>
      </c>
      <c r="D270" s="16">
        <v>50</v>
      </c>
      <c r="E270" s="16">
        <v>36.96</v>
      </c>
      <c r="F270" s="16">
        <v>3</v>
      </c>
      <c r="G270" s="105">
        <v>76</v>
      </c>
      <c r="H270" s="16">
        <f t="shared" si="4"/>
        <v>12.32</v>
      </c>
    </row>
    <row r="271" spans="1:8" ht="13" x14ac:dyDescent="0.3">
      <c r="A271" s="15" t="s">
        <v>464</v>
      </c>
      <c r="B271" s="15" t="s">
        <v>465</v>
      </c>
      <c r="C271" s="15" t="s">
        <v>466</v>
      </c>
      <c r="D271" s="16">
        <v>100</v>
      </c>
      <c r="E271" s="16">
        <v>44238.15</v>
      </c>
      <c r="F271" s="16">
        <v>121</v>
      </c>
      <c r="G271" s="107"/>
      <c r="H271" s="16">
        <f t="shared" si="4"/>
        <v>365.6</v>
      </c>
    </row>
    <row r="272" spans="1:8" ht="13" x14ac:dyDescent="0.3">
      <c r="A272" s="15" t="s">
        <v>467</v>
      </c>
      <c r="B272" s="15" t="s">
        <v>468</v>
      </c>
      <c r="C272" s="15" t="s">
        <v>469</v>
      </c>
      <c r="D272" s="16">
        <v>50</v>
      </c>
      <c r="E272" s="16">
        <v>135.01</v>
      </c>
      <c r="F272" s="16">
        <v>11</v>
      </c>
      <c r="G272" s="105">
        <v>324</v>
      </c>
      <c r="H272" s="16">
        <f t="shared" si="4"/>
        <v>12.27</v>
      </c>
    </row>
    <row r="273" spans="1:8" ht="13" x14ac:dyDescent="0.3">
      <c r="A273" s="15" t="s">
        <v>467</v>
      </c>
      <c r="B273" s="15" t="s">
        <v>468</v>
      </c>
      <c r="C273" s="15" t="s">
        <v>469</v>
      </c>
      <c r="D273" s="16">
        <v>100</v>
      </c>
      <c r="E273" s="16">
        <v>361410.88</v>
      </c>
      <c r="F273" s="16">
        <v>349</v>
      </c>
      <c r="G273" s="107"/>
      <c r="H273" s="16">
        <f t="shared" si="4"/>
        <v>1035.56</v>
      </c>
    </row>
    <row r="274" spans="1:8" ht="13" x14ac:dyDescent="0.3">
      <c r="A274" s="15" t="s">
        <v>470</v>
      </c>
      <c r="B274" s="15" t="s">
        <v>471</v>
      </c>
      <c r="C274" s="15" t="s">
        <v>472</v>
      </c>
      <c r="D274" s="16">
        <v>100</v>
      </c>
      <c r="E274" s="16">
        <v>176.56</v>
      </c>
      <c r="F274" s="16">
        <v>9</v>
      </c>
      <c r="G274" s="16">
        <v>6</v>
      </c>
      <c r="H274" s="16">
        <f t="shared" si="4"/>
        <v>19.62</v>
      </c>
    </row>
    <row r="275" spans="1:8" ht="13" x14ac:dyDescent="0.3">
      <c r="A275" s="15" t="s">
        <v>473</v>
      </c>
      <c r="B275" s="15" t="s">
        <v>474</v>
      </c>
      <c r="C275" s="15" t="s">
        <v>475</v>
      </c>
      <c r="D275" s="16">
        <v>100</v>
      </c>
      <c r="E275" s="16">
        <v>59112.57</v>
      </c>
      <c r="F275" s="16">
        <v>241</v>
      </c>
      <c r="G275" s="16">
        <v>229</v>
      </c>
      <c r="H275" s="16">
        <f t="shared" si="4"/>
        <v>245.28</v>
      </c>
    </row>
    <row r="276" spans="1:8" ht="13" x14ac:dyDescent="0.3">
      <c r="A276" s="15" t="s">
        <v>476</v>
      </c>
      <c r="B276" s="15" t="s">
        <v>477</v>
      </c>
      <c r="C276" s="15" t="s">
        <v>475</v>
      </c>
      <c r="D276" s="16">
        <v>100</v>
      </c>
      <c r="E276" s="16">
        <v>59112.57</v>
      </c>
      <c r="F276" s="16">
        <v>241</v>
      </c>
      <c r="G276" s="16">
        <v>229</v>
      </c>
      <c r="H276" s="16">
        <f t="shared" si="4"/>
        <v>245.28</v>
      </c>
    </row>
    <row r="277" spans="1:8" ht="13" x14ac:dyDescent="0.3">
      <c r="A277" s="10" t="s">
        <v>478</v>
      </c>
      <c r="B277" s="11" t="s">
        <v>479</v>
      </c>
      <c r="C277" s="11" t="s">
        <v>480</v>
      </c>
      <c r="D277" s="18" t="s">
        <v>481</v>
      </c>
      <c r="E277" s="19">
        <f>SUM(E278+E279)</f>
        <v>1160163.08</v>
      </c>
      <c r="F277" s="20">
        <f>SUM(F278+F279)</f>
        <v>10590</v>
      </c>
      <c r="G277" s="20">
        <v>7442</v>
      </c>
      <c r="H277" s="13">
        <f t="shared" si="4"/>
        <v>109.55</v>
      </c>
    </row>
    <row r="278" spans="1:8" ht="13" x14ac:dyDescent="0.3">
      <c r="A278" s="15" t="s">
        <v>478</v>
      </c>
      <c r="B278" s="15" t="s">
        <v>479</v>
      </c>
      <c r="C278" s="15" t="s">
        <v>480</v>
      </c>
      <c r="D278" s="16">
        <v>75</v>
      </c>
      <c r="E278" s="16">
        <v>123.27</v>
      </c>
      <c r="F278" s="16">
        <v>16</v>
      </c>
      <c r="G278" s="105">
        <v>7442</v>
      </c>
      <c r="H278" s="16">
        <f t="shared" si="4"/>
        <v>7.7</v>
      </c>
    </row>
    <row r="279" spans="1:8" ht="13" x14ac:dyDescent="0.3">
      <c r="A279" s="15" t="s">
        <v>478</v>
      </c>
      <c r="B279" s="15" t="s">
        <v>479</v>
      </c>
      <c r="C279" s="15" t="s">
        <v>480</v>
      </c>
      <c r="D279" s="16">
        <v>100</v>
      </c>
      <c r="E279" s="16">
        <v>1160039.81</v>
      </c>
      <c r="F279" s="16">
        <v>10574</v>
      </c>
      <c r="G279" s="107"/>
      <c r="H279" s="16">
        <f t="shared" si="4"/>
        <v>109.71</v>
      </c>
    </row>
    <row r="280" spans="1:8" ht="13" x14ac:dyDescent="0.3">
      <c r="A280" s="15" t="s">
        <v>482</v>
      </c>
      <c r="B280" s="15" t="s">
        <v>483</v>
      </c>
      <c r="C280" s="15" t="s">
        <v>484</v>
      </c>
      <c r="D280" s="16">
        <v>75</v>
      </c>
      <c r="E280" s="16">
        <v>123.27</v>
      </c>
      <c r="F280" s="16">
        <v>16</v>
      </c>
      <c r="G280" s="16">
        <v>15</v>
      </c>
      <c r="H280" s="16">
        <f t="shared" si="4"/>
        <v>7.7</v>
      </c>
    </row>
    <row r="281" spans="1:8" ht="13" x14ac:dyDescent="0.3">
      <c r="A281" s="15" t="s">
        <v>485</v>
      </c>
      <c r="B281" s="15" t="s">
        <v>486</v>
      </c>
      <c r="C281" s="15" t="s">
        <v>487</v>
      </c>
      <c r="D281" s="16">
        <v>75</v>
      </c>
      <c r="E281" s="16">
        <v>123.27</v>
      </c>
      <c r="F281" s="16">
        <v>16</v>
      </c>
      <c r="G281" s="16">
        <v>15</v>
      </c>
      <c r="H281" s="16">
        <f t="shared" si="4"/>
        <v>7.7</v>
      </c>
    </row>
    <row r="282" spans="1:8" ht="13" x14ac:dyDescent="0.3">
      <c r="A282" s="15" t="s">
        <v>488</v>
      </c>
      <c r="B282" s="15" t="s">
        <v>489</v>
      </c>
      <c r="C282" s="15" t="s">
        <v>490</v>
      </c>
      <c r="D282" s="16">
        <v>100</v>
      </c>
      <c r="E282" s="16">
        <v>246315.79</v>
      </c>
      <c r="F282" s="16">
        <v>2979</v>
      </c>
      <c r="G282" s="16">
        <v>2200</v>
      </c>
      <c r="H282" s="16">
        <f t="shared" si="4"/>
        <v>82.68</v>
      </c>
    </row>
    <row r="283" spans="1:8" ht="13" x14ac:dyDescent="0.3">
      <c r="A283" s="15" t="s">
        <v>491</v>
      </c>
      <c r="B283" s="15" t="s">
        <v>492</v>
      </c>
      <c r="C283" s="15" t="s">
        <v>493</v>
      </c>
      <c r="D283" s="16">
        <v>100</v>
      </c>
      <c r="E283" s="16">
        <v>246282.16</v>
      </c>
      <c r="F283" s="16">
        <v>2974</v>
      </c>
      <c r="G283" s="16">
        <v>2197</v>
      </c>
      <c r="H283" s="16">
        <f t="shared" si="4"/>
        <v>82.81</v>
      </c>
    </row>
    <row r="284" spans="1:8" ht="13" x14ac:dyDescent="0.3">
      <c r="A284" s="15" t="s">
        <v>494</v>
      </c>
      <c r="B284" s="15" t="s">
        <v>495</v>
      </c>
      <c r="C284" s="15" t="s">
        <v>496</v>
      </c>
      <c r="D284" s="16">
        <v>100</v>
      </c>
      <c r="E284" s="16">
        <v>33.630000000000003</v>
      </c>
      <c r="F284" s="16">
        <v>5</v>
      </c>
      <c r="G284" s="16">
        <v>3</v>
      </c>
      <c r="H284" s="16">
        <f t="shared" si="4"/>
        <v>6.73</v>
      </c>
    </row>
    <row r="285" spans="1:8" ht="13" x14ac:dyDescent="0.3">
      <c r="A285" s="15" t="s">
        <v>497</v>
      </c>
      <c r="B285" s="15" t="s">
        <v>498</v>
      </c>
      <c r="C285" s="15" t="s">
        <v>499</v>
      </c>
      <c r="D285" s="16">
        <v>100</v>
      </c>
      <c r="E285" s="16">
        <v>748544.5</v>
      </c>
      <c r="F285" s="16">
        <v>7315</v>
      </c>
      <c r="G285" s="16">
        <v>5103</v>
      </c>
      <c r="H285" s="16">
        <f t="shared" si="4"/>
        <v>102.33</v>
      </c>
    </row>
    <row r="286" spans="1:8" ht="13" x14ac:dyDescent="0.3">
      <c r="A286" s="15" t="s">
        <v>500</v>
      </c>
      <c r="B286" s="15" t="s">
        <v>501</v>
      </c>
      <c r="C286" s="15" t="s">
        <v>499</v>
      </c>
      <c r="D286" s="16">
        <v>100</v>
      </c>
      <c r="E286" s="16">
        <v>748544.5</v>
      </c>
      <c r="F286" s="16">
        <v>7315</v>
      </c>
      <c r="G286" s="16">
        <v>5103</v>
      </c>
      <c r="H286" s="16">
        <f t="shared" si="4"/>
        <v>102.33</v>
      </c>
    </row>
    <row r="287" spans="1:8" ht="13" x14ac:dyDescent="0.3">
      <c r="A287" s="15" t="s">
        <v>502</v>
      </c>
      <c r="B287" s="15" t="s">
        <v>503</v>
      </c>
      <c r="C287" s="15" t="s">
        <v>504</v>
      </c>
      <c r="D287" s="16">
        <v>100</v>
      </c>
      <c r="E287" s="16">
        <v>165179.51999999999</v>
      </c>
      <c r="F287" s="16">
        <v>280</v>
      </c>
      <c r="G287" s="16">
        <v>147</v>
      </c>
      <c r="H287" s="16">
        <f t="shared" si="4"/>
        <v>589.92999999999995</v>
      </c>
    </row>
    <row r="288" spans="1:8" ht="13" x14ac:dyDescent="0.3">
      <c r="A288" s="15" t="s">
        <v>505</v>
      </c>
      <c r="B288" s="15" t="s">
        <v>506</v>
      </c>
      <c r="C288" s="15" t="s">
        <v>504</v>
      </c>
      <c r="D288" s="16">
        <v>100</v>
      </c>
      <c r="E288" s="16">
        <v>165179.51999999999</v>
      </c>
      <c r="F288" s="16">
        <v>280</v>
      </c>
      <c r="G288" s="16">
        <v>147</v>
      </c>
      <c r="H288" s="16">
        <f t="shared" si="4"/>
        <v>589.92999999999995</v>
      </c>
    </row>
    <row r="289" spans="1:8" ht="26" x14ac:dyDescent="0.3">
      <c r="A289" s="10" t="s">
        <v>507</v>
      </c>
      <c r="B289" s="11" t="s">
        <v>508</v>
      </c>
      <c r="C289" s="11" t="s">
        <v>509</v>
      </c>
      <c r="D289" s="18" t="s">
        <v>510</v>
      </c>
      <c r="E289" s="19">
        <f>SUM(E290+E291+E292)</f>
        <v>1423132.78</v>
      </c>
      <c r="F289" s="20">
        <f>SUM(F290+F291+F292)</f>
        <v>58182</v>
      </c>
      <c r="G289" s="20">
        <v>40292</v>
      </c>
      <c r="H289" s="13">
        <f t="shared" si="4"/>
        <v>24.46</v>
      </c>
    </row>
    <row r="290" spans="1:8" ht="13" x14ac:dyDescent="0.3">
      <c r="A290" s="15" t="s">
        <v>507</v>
      </c>
      <c r="B290" s="15" t="s">
        <v>508</v>
      </c>
      <c r="C290" s="15" t="s">
        <v>509</v>
      </c>
      <c r="D290" s="16">
        <v>50</v>
      </c>
      <c r="E290" s="16">
        <v>2703.13</v>
      </c>
      <c r="F290" s="16">
        <v>337</v>
      </c>
      <c r="G290" s="105">
        <v>40292</v>
      </c>
      <c r="H290" s="16">
        <f t="shared" si="4"/>
        <v>8.02</v>
      </c>
    </row>
    <row r="291" spans="1:8" ht="13" x14ac:dyDescent="0.3">
      <c r="A291" s="15" t="s">
        <v>507</v>
      </c>
      <c r="B291" s="15" t="s">
        <v>508</v>
      </c>
      <c r="C291" s="15" t="s">
        <v>509</v>
      </c>
      <c r="D291" s="16">
        <v>75</v>
      </c>
      <c r="E291" s="16">
        <v>890690.3</v>
      </c>
      <c r="F291" s="16">
        <v>39319</v>
      </c>
      <c r="G291" s="106"/>
      <c r="H291" s="16">
        <f t="shared" si="4"/>
        <v>22.65</v>
      </c>
    </row>
    <row r="292" spans="1:8" ht="13" x14ac:dyDescent="0.3">
      <c r="A292" s="15" t="s">
        <v>507</v>
      </c>
      <c r="B292" s="15" t="s">
        <v>508</v>
      </c>
      <c r="C292" s="15" t="s">
        <v>509</v>
      </c>
      <c r="D292" s="16">
        <v>100</v>
      </c>
      <c r="E292" s="16">
        <v>529739.35</v>
      </c>
      <c r="F292" s="16">
        <v>18526</v>
      </c>
      <c r="G292" s="107"/>
      <c r="H292" s="16">
        <f t="shared" si="4"/>
        <v>28.59</v>
      </c>
    </row>
    <row r="293" spans="1:8" ht="13" x14ac:dyDescent="0.3">
      <c r="A293" s="15" t="s">
        <v>511</v>
      </c>
      <c r="B293" s="15" t="s">
        <v>512</v>
      </c>
      <c r="C293" s="15" t="s">
        <v>513</v>
      </c>
      <c r="D293" s="16">
        <v>100</v>
      </c>
      <c r="E293" s="16">
        <v>2575.56</v>
      </c>
      <c r="F293" s="16">
        <v>404</v>
      </c>
      <c r="G293" s="16">
        <v>375</v>
      </c>
      <c r="H293" s="16">
        <f t="shared" si="4"/>
        <v>6.38</v>
      </c>
    </row>
    <row r="294" spans="1:8" ht="13" x14ac:dyDescent="0.3">
      <c r="A294" s="15" t="s">
        <v>514</v>
      </c>
      <c r="B294" s="15" t="s">
        <v>515</v>
      </c>
      <c r="C294" s="15" t="s">
        <v>516</v>
      </c>
      <c r="D294" s="16">
        <v>100</v>
      </c>
      <c r="E294" s="16">
        <v>13419.96</v>
      </c>
      <c r="F294" s="16">
        <v>1938</v>
      </c>
      <c r="G294" s="16">
        <v>1776</v>
      </c>
      <c r="H294" s="16">
        <f t="shared" si="4"/>
        <v>6.92</v>
      </c>
    </row>
    <row r="295" spans="1:8" ht="13" x14ac:dyDescent="0.3">
      <c r="A295" s="15" t="s">
        <v>517</v>
      </c>
      <c r="B295" s="15" t="s">
        <v>518</v>
      </c>
      <c r="C295" s="15" t="s">
        <v>519</v>
      </c>
      <c r="D295" s="16">
        <v>100</v>
      </c>
      <c r="E295" s="16">
        <v>1178.4100000000001</v>
      </c>
      <c r="F295" s="16">
        <v>196</v>
      </c>
      <c r="G295" s="16">
        <v>187</v>
      </c>
      <c r="H295" s="16">
        <f t="shared" si="4"/>
        <v>6.01</v>
      </c>
    </row>
    <row r="296" spans="1:8" ht="13" x14ac:dyDescent="0.3">
      <c r="A296" s="15" t="s">
        <v>520</v>
      </c>
      <c r="B296" s="15" t="s">
        <v>521</v>
      </c>
      <c r="C296" s="15" t="s">
        <v>522</v>
      </c>
      <c r="D296" s="16">
        <v>100</v>
      </c>
      <c r="E296" s="16">
        <v>40687.17</v>
      </c>
      <c r="F296" s="16">
        <v>5849</v>
      </c>
      <c r="G296" s="16">
        <v>5328</v>
      </c>
      <c r="H296" s="16">
        <f t="shared" si="4"/>
        <v>6.96</v>
      </c>
    </row>
    <row r="297" spans="1:8" ht="13" x14ac:dyDescent="0.3">
      <c r="A297" s="15" t="s">
        <v>523</v>
      </c>
      <c r="B297" s="15" t="s">
        <v>524</v>
      </c>
      <c r="C297" s="15" t="s">
        <v>525</v>
      </c>
      <c r="D297" s="16">
        <v>100</v>
      </c>
      <c r="E297" s="16">
        <v>326.60000000000002</v>
      </c>
      <c r="F297" s="16">
        <v>57</v>
      </c>
      <c r="G297" s="16">
        <v>56</v>
      </c>
      <c r="H297" s="16">
        <f t="shared" si="4"/>
        <v>5.73</v>
      </c>
    </row>
    <row r="298" spans="1:8" ht="13" x14ac:dyDescent="0.3">
      <c r="A298" s="15" t="s">
        <v>526</v>
      </c>
      <c r="B298" s="15" t="s">
        <v>527</v>
      </c>
      <c r="C298" s="15" t="s">
        <v>528</v>
      </c>
      <c r="D298" s="16">
        <v>100</v>
      </c>
      <c r="E298" s="16">
        <v>7.28</v>
      </c>
      <c r="F298" s="16">
        <v>1</v>
      </c>
      <c r="G298" s="16">
        <v>1</v>
      </c>
      <c r="H298" s="16">
        <f t="shared" si="4"/>
        <v>7.28</v>
      </c>
    </row>
    <row r="299" spans="1:8" ht="13" x14ac:dyDescent="0.3">
      <c r="A299" s="15" t="s">
        <v>529</v>
      </c>
      <c r="B299" s="15" t="s">
        <v>530</v>
      </c>
      <c r="C299" s="15" t="s">
        <v>531</v>
      </c>
      <c r="D299" s="16">
        <v>100</v>
      </c>
      <c r="E299" s="16">
        <v>712.07</v>
      </c>
      <c r="F299" s="16">
        <v>69</v>
      </c>
      <c r="G299" s="16">
        <v>62</v>
      </c>
      <c r="H299" s="16">
        <f t="shared" si="4"/>
        <v>10.32</v>
      </c>
    </row>
    <row r="300" spans="1:8" ht="13" x14ac:dyDescent="0.3">
      <c r="A300" s="15" t="s">
        <v>532</v>
      </c>
      <c r="B300" s="15" t="s">
        <v>533</v>
      </c>
      <c r="C300" s="15" t="s">
        <v>534</v>
      </c>
      <c r="D300" s="16">
        <v>100</v>
      </c>
      <c r="E300" s="16">
        <v>17.760000000000002</v>
      </c>
      <c r="F300" s="16">
        <v>1</v>
      </c>
      <c r="G300" s="16">
        <v>1</v>
      </c>
      <c r="H300" s="16">
        <f t="shared" si="4"/>
        <v>17.760000000000002</v>
      </c>
    </row>
    <row r="301" spans="1:8" ht="13" x14ac:dyDescent="0.3">
      <c r="A301" s="15" t="s">
        <v>535</v>
      </c>
      <c r="B301" s="15" t="s">
        <v>536</v>
      </c>
      <c r="C301" s="15" t="s">
        <v>537</v>
      </c>
      <c r="D301" s="16">
        <v>100</v>
      </c>
      <c r="E301" s="16">
        <v>6334.02</v>
      </c>
      <c r="F301" s="16">
        <v>704</v>
      </c>
      <c r="G301" s="16">
        <v>625</v>
      </c>
      <c r="H301" s="16">
        <f t="shared" si="4"/>
        <v>9</v>
      </c>
    </row>
    <row r="302" spans="1:8" ht="13" x14ac:dyDescent="0.3">
      <c r="A302" s="15" t="s">
        <v>538</v>
      </c>
      <c r="B302" s="15" t="s">
        <v>539</v>
      </c>
      <c r="C302" s="15" t="s">
        <v>540</v>
      </c>
      <c r="D302" s="16">
        <v>100</v>
      </c>
      <c r="E302" s="16">
        <v>20747.04</v>
      </c>
      <c r="F302" s="16">
        <v>2864</v>
      </c>
      <c r="G302" s="16">
        <v>2594</v>
      </c>
      <c r="H302" s="16">
        <f t="shared" si="4"/>
        <v>7.24</v>
      </c>
    </row>
    <row r="303" spans="1:8" ht="13.5" customHeight="1" x14ac:dyDescent="0.3">
      <c r="A303" s="15" t="s">
        <v>541</v>
      </c>
      <c r="B303" s="15" t="s">
        <v>542</v>
      </c>
      <c r="C303" s="15" t="s">
        <v>543</v>
      </c>
      <c r="D303" s="16">
        <v>50</v>
      </c>
      <c r="E303" s="16">
        <v>529.72</v>
      </c>
      <c r="F303" s="16">
        <v>64</v>
      </c>
      <c r="G303" s="105">
        <v>6848</v>
      </c>
      <c r="H303" s="16">
        <f t="shared" si="4"/>
        <v>8.2799999999999994</v>
      </c>
    </row>
    <row r="304" spans="1:8" ht="13" x14ac:dyDescent="0.3">
      <c r="A304" s="15" t="s">
        <v>541</v>
      </c>
      <c r="B304" s="15" t="s">
        <v>542</v>
      </c>
      <c r="C304" s="15" t="s">
        <v>543</v>
      </c>
      <c r="D304" s="16">
        <v>75</v>
      </c>
      <c r="E304" s="16">
        <v>333304</v>
      </c>
      <c r="F304" s="16">
        <v>10720</v>
      </c>
      <c r="G304" s="106"/>
      <c r="H304" s="16">
        <f t="shared" si="4"/>
        <v>31.09</v>
      </c>
    </row>
    <row r="305" spans="1:8" ht="13" x14ac:dyDescent="0.3">
      <c r="A305" s="15" t="s">
        <v>541</v>
      </c>
      <c r="B305" s="15" t="s">
        <v>542</v>
      </c>
      <c r="C305" s="15" t="s">
        <v>543</v>
      </c>
      <c r="D305" s="16">
        <v>100</v>
      </c>
      <c r="E305" s="16">
        <v>339.75</v>
      </c>
      <c r="F305" s="16">
        <v>59</v>
      </c>
      <c r="G305" s="107"/>
      <c r="H305" s="16">
        <f t="shared" si="4"/>
        <v>5.76</v>
      </c>
    </row>
    <row r="306" spans="1:8" ht="13" x14ac:dyDescent="0.3">
      <c r="A306" s="15" t="s">
        <v>544</v>
      </c>
      <c r="B306" s="15" t="s">
        <v>545</v>
      </c>
      <c r="C306" s="15" t="s">
        <v>546</v>
      </c>
      <c r="D306" s="16">
        <v>50</v>
      </c>
      <c r="E306" s="16">
        <v>2165.62</v>
      </c>
      <c r="F306" s="16">
        <v>272</v>
      </c>
      <c r="G306" s="105">
        <v>24174</v>
      </c>
      <c r="H306" s="16">
        <f t="shared" si="4"/>
        <v>7.96</v>
      </c>
    </row>
    <row r="307" spans="1:8" ht="13" x14ac:dyDescent="0.3">
      <c r="A307" s="15" t="s">
        <v>544</v>
      </c>
      <c r="B307" s="15" t="s">
        <v>545</v>
      </c>
      <c r="C307" s="15" t="s">
        <v>546</v>
      </c>
      <c r="D307" s="16">
        <v>75</v>
      </c>
      <c r="E307" s="16">
        <v>557084.87</v>
      </c>
      <c r="F307" s="16">
        <v>28573</v>
      </c>
      <c r="G307" s="106"/>
      <c r="H307" s="16">
        <f t="shared" si="4"/>
        <v>19.5</v>
      </c>
    </row>
    <row r="308" spans="1:8" ht="13" x14ac:dyDescent="0.3">
      <c r="A308" s="15" t="s">
        <v>544</v>
      </c>
      <c r="B308" s="15" t="s">
        <v>545</v>
      </c>
      <c r="C308" s="15" t="s">
        <v>546</v>
      </c>
      <c r="D308" s="16">
        <v>100</v>
      </c>
      <c r="E308" s="16">
        <v>79091.199999999997</v>
      </c>
      <c r="F308" s="16">
        <v>6079</v>
      </c>
      <c r="G308" s="107"/>
      <c r="H308" s="16">
        <f t="shared" si="4"/>
        <v>13.01</v>
      </c>
    </row>
    <row r="309" spans="1:8" ht="13" x14ac:dyDescent="0.3">
      <c r="A309" s="15" t="s">
        <v>547</v>
      </c>
      <c r="B309" s="15" t="s">
        <v>548</v>
      </c>
      <c r="C309" s="15" t="s">
        <v>549</v>
      </c>
      <c r="D309" s="16">
        <v>50</v>
      </c>
      <c r="E309" s="16">
        <v>7.79</v>
      </c>
      <c r="F309" s="16">
        <v>1</v>
      </c>
      <c r="G309" s="105">
        <v>13</v>
      </c>
      <c r="H309" s="16">
        <f t="shared" si="4"/>
        <v>7.79</v>
      </c>
    </row>
    <row r="310" spans="1:8" ht="13" x14ac:dyDescent="0.3">
      <c r="A310" s="15" t="s">
        <v>547</v>
      </c>
      <c r="B310" s="15" t="s">
        <v>548</v>
      </c>
      <c r="C310" s="15" t="s">
        <v>549</v>
      </c>
      <c r="D310" s="16">
        <v>75</v>
      </c>
      <c r="E310" s="16">
        <v>102.25</v>
      </c>
      <c r="F310" s="16">
        <v>14</v>
      </c>
      <c r="G310" s="107"/>
      <c r="H310" s="16">
        <f t="shared" si="4"/>
        <v>7.3</v>
      </c>
    </row>
    <row r="311" spans="1:8" ht="13" x14ac:dyDescent="0.3">
      <c r="A311" s="15" t="s">
        <v>550</v>
      </c>
      <c r="B311" s="15" t="s">
        <v>551</v>
      </c>
      <c r="C311" s="15" t="s">
        <v>552</v>
      </c>
      <c r="D311" s="16">
        <v>100</v>
      </c>
      <c r="E311" s="16">
        <v>113.56</v>
      </c>
      <c r="F311" s="16">
        <v>9</v>
      </c>
      <c r="G311" s="16">
        <v>8</v>
      </c>
      <c r="H311" s="16">
        <f t="shared" si="4"/>
        <v>12.62</v>
      </c>
    </row>
    <row r="312" spans="1:8" ht="13" x14ac:dyDescent="0.3">
      <c r="A312" s="15" t="s">
        <v>553</v>
      </c>
      <c r="B312" s="15" t="s">
        <v>554</v>
      </c>
      <c r="C312" s="15" t="s">
        <v>555</v>
      </c>
      <c r="D312" s="16">
        <v>100</v>
      </c>
      <c r="E312" s="16">
        <v>364188.97</v>
      </c>
      <c r="F312" s="16">
        <v>296</v>
      </c>
      <c r="G312" s="16">
        <v>194</v>
      </c>
      <c r="H312" s="16">
        <f t="shared" si="4"/>
        <v>1230.3699999999999</v>
      </c>
    </row>
    <row r="313" spans="1:8" ht="13" x14ac:dyDescent="0.3">
      <c r="A313" s="15" t="s">
        <v>556</v>
      </c>
      <c r="B313" s="15" t="s">
        <v>557</v>
      </c>
      <c r="C313" s="15" t="s">
        <v>558</v>
      </c>
      <c r="D313" s="16">
        <v>75</v>
      </c>
      <c r="E313" s="16">
        <v>199.18</v>
      </c>
      <c r="F313" s="16">
        <v>12</v>
      </c>
      <c r="G313" s="16">
        <v>9</v>
      </c>
      <c r="H313" s="16">
        <f t="shared" si="4"/>
        <v>16.600000000000001</v>
      </c>
    </row>
    <row r="314" spans="1:8" ht="39" x14ac:dyDescent="0.3">
      <c r="A314" s="10" t="s">
        <v>559</v>
      </c>
      <c r="B314" s="11" t="s">
        <v>560</v>
      </c>
      <c r="C314" s="11" t="s">
        <v>561</v>
      </c>
      <c r="D314" s="18" t="s">
        <v>510</v>
      </c>
      <c r="E314" s="22">
        <f>SUM(E315+E316+E317)</f>
        <v>7346296.4900000002</v>
      </c>
      <c r="F314" s="21">
        <f>SUM(F315+F316+F317)</f>
        <v>224597</v>
      </c>
      <c r="G314" s="20">
        <v>125436</v>
      </c>
      <c r="H314" s="13">
        <f t="shared" si="4"/>
        <v>32.71</v>
      </c>
    </row>
    <row r="315" spans="1:8" ht="13" x14ac:dyDescent="0.3">
      <c r="A315" s="15" t="s">
        <v>559</v>
      </c>
      <c r="B315" s="15" t="s">
        <v>560</v>
      </c>
      <c r="C315" s="15" t="s">
        <v>561</v>
      </c>
      <c r="D315" s="16">
        <v>50</v>
      </c>
      <c r="E315" s="16">
        <v>96664.2</v>
      </c>
      <c r="F315" s="16">
        <v>12869</v>
      </c>
      <c r="G315" s="105">
        <v>125436</v>
      </c>
      <c r="H315" s="16">
        <f t="shared" si="4"/>
        <v>7.51</v>
      </c>
    </row>
    <row r="316" spans="1:8" ht="13" x14ac:dyDescent="0.3">
      <c r="A316" s="15" t="s">
        <v>559</v>
      </c>
      <c r="B316" s="15" t="s">
        <v>560</v>
      </c>
      <c r="C316" s="15" t="s">
        <v>561</v>
      </c>
      <c r="D316" s="16">
        <v>75</v>
      </c>
      <c r="E316" s="16">
        <v>587570.07999999996</v>
      </c>
      <c r="F316" s="16">
        <v>94207</v>
      </c>
      <c r="G316" s="106"/>
      <c r="H316" s="16">
        <f t="shared" si="4"/>
        <v>6.24</v>
      </c>
    </row>
    <row r="317" spans="1:8" ht="13" x14ac:dyDescent="0.3">
      <c r="A317" s="15" t="s">
        <v>559</v>
      </c>
      <c r="B317" s="15" t="s">
        <v>560</v>
      </c>
      <c r="C317" s="15" t="s">
        <v>561</v>
      </c>
      <c r="D317" s="16">
        <v>100</v>
      </c>
      <c r="E317" s="16">
        <v>6662062.21</v>
      </c>
      <c r="F317" s="16">
        <v>117521</v>
      </c>
      <c r="G317" s="107"/>
      <c r="H317" s="16">
        <f t="shared" si="4"/>
        <v>56.69</v>
      </c>
    </row>
    <row r="318" spans="1:8" ht="13" x14ac:dyDescent="0.3">
      <c r="A318" s="15" t="s">
        <v>562</v>
      </c>
      <c r="B318" s="15" t="s">
        <v>563</v>
      </c>
      <c r="C318" s="15" t="s">
        <v>564</v>
      </c>
      <c r="D318" s="16">
        <v>75</v>
      </c>
      <c r="E318" s="16">
        <v>100374.91</v>
      </c>
      <c r="F318" s="16">
        <v>35275</v>
      </c>
      <c r="G318" s="105">
        <v>30922</v>
      </c>
      <c r="H318" s="16">
        <f t="shared" si="4"/>
        <v>2.85</v>
      </c>
    </row>
    <row r="319" spans="1:8" ht="13" x14ac:dyDescent="0.3">
      <c r="A319" s="15" t="s">
        <v>562</v>
      </c>
      <c r="B319" s="15" t="s">
        <v>563</v>
      </c>
      <c r="C319" s="15" t="s">
        <v>564</v>
      </c>
      <c r="D319" s="16">
        <v>100</v>
      </c>
      <c r="E319" s="16">
        <v>853.58</v>
      </c>
      <c r="F319" s="16">
        <v>321</v>
      </c>
      <c r="G319" s="107"/>
      <c r="H319" s="16">
        <f t="shared" si="4"/>
        <v>2.66</v>
      </c>
    </row>
    <row r="320" spans="1:8" ht="13" x14ac:dyDescent="0.3">
      <c r="A320" s="15" t="s">
        <v>565</v>
      </c>
      <c r="B320" s="15" t="s">
        <v>566</v>
      </c>
      <c r="C320" s="15" t="s">
        <v>567</v>
      </c>
      <c r="D320" s="16">
        <v>75</v>
      </c>
      <c r="E320" s="16">
        <v>34393.050000000003</v>
      </c>
      <c r="F320" s="16">
        <v>5060</v>
      </c>
      <c r="G320" s="105">
        <v>4632</v>
      </c>
      <c r="H320" s="16">
        <f t="shared" si="4"/>
        <v>6.8</v>
      </c>
    </row>
    <row r="321" spans="1:8" ht="13" x14ac:dyDescent="0.3">
      <c r="A321" s="15" t="s">
        <v>565</v>
      </c>
      <c r="B321" s="15" t="s">
        <v>566</v>
      </c>
      <c r="C321" s="15" t="s">
        <v>567</v>
      </c>
      <c r="D321" s="16">
        <v>100</v>
      </c>
      <c r="E321" s="16">
        <v>351.17</v>
      </c>
      <c r="F321" s="16">
        <v>38</v>
      </c>
      <c r="G321" s="107"/>
      <c r="H321" s="16">
        <f t="shared" si="4"/>
        <v>9.24</v>
      </c>
    </row>
    <row r="322" spans="1:8" ht="13" x14ac:dyDescent="0.3">
      <c r="A322" s="15" t="s">
        <v>568</v>
      </c>
      <c r="B322" s="15" t="s">
        <v>569</v>
      </c>
      <c r="C322" s="15" t="s">
        <v>570</v>
      </c>
      <c r="D322" s="16">
        <v>50</v>
      </c>
      <c r="E322" s="16">
        <v>1451.02</v>
      </c>
      <c r="F322" s="16">
        <v>56</v>
      </c>
      <c r="G322" s="105">
        <v>4124</v>
      </c>
      <c r="H322" s="16">
        <f t="shared" si="4"/>
        <v>25.91</v>
      </c>
    </row>
    <row r="323" spans="1:8" ht="13" x14ac:dyDescent="0.3">
      <c r="A323" s="15" t="s">
        <v>568</v>
      </c>
      <c r="B323" s="15" t="s">
        <v>569</v>
      </c>
      <c r="C323" s="15" t="s">
        <v>570</v>
      </c>
      <c r="D323" s="16">
        <v>75</v>
      </c>
      <c r="E323" s="16">
        <v>59073.62</v>
      </c>
      <c r="F323" s="16">
        <v>2476</v>
      </c>
      <c r="G323" s="106"/>
      <c r="H323" s="16">
        <f t="shared" si="4"/>
        <v>23.86</v>
      </c>
    </row>
    <row r="324" spans="1:8" ht="13" x14ac:dyDescent="0.3">
      <c r="A324" s="15" t="s">
        <v>568</v>
      </c>
      <c r="B324" s="15" t="s">
        <v>569</v>
      </c>
      <c r="C324" s="15" t="s">
        <v>570</v>
      </c>
      <c r="D324" s="16">
        <v>100</v>
      </c>
      <c r="E324" s="16">
        <v>459503.4</v>
      </c>
      <c r="F324" s="16">
        <v>6489</v>
      </c>
      <c r="G324" s="107"/>
      <c r="H324" s="16">
        <f t="shared" si="4"/>
        <v>70.81</v>
      </c>
    </row>
    <row r="325" spans="1:8" ht="13" x14ac:dyDescent="0.3">
      <c r="A325" s="15" t="s">
        <v>571</v>
      </c>
      <c r="B325" s="15" t="s">
        <v>572</v>
      </c>
      <c r="C325" s="15" t="s">
        <v>573</v>
      </c>
      <c r="D325" s="16">
        <v>50</v>
      </c>
      <c r="E325" s="16">
        <v>93586.27</v>
      </c>
      <c r="F325" s="16">
        <v>12679</v>
      </c>
      <c r="G325" s="105">
        <v>65766</v>
      </c>
      <c r="H325" s="16">
        <f t="shared" si="4"/>
        <v>7.38</v>
      </c>
    </row>
    <row r="326" spans="1:8" ht="13" x14ac:dyDescent="0.3">
      <c r="A326" s="15" t="s">
        <v>571</v>
      </c>
      <c r="B326" s="15" t="s">
        <v>572</v>
      </c>
      <c r="C326" s="15" t="s">
        <v>573</v>
      </c>
      <c r="D326" s="16">
        <v>75</v>
      </c>
      <c r="E326" s="16">
        <v>92743.62</v>
      </c>
      <c r="F326" s="16">
        <v>5323</v>
      </c>
      <c r="G326" s="106"/>
      <c r="H326" s="16">
        <f t="shared" si="4"/>
        <v>17.420000000000002</v>
      </c>
    </row>
    <row r="327" spans="1:8" ht="13" x14ac:dyDescent="0.3">
      <c r="A327" s="15" t="s">
        <v>571</v>
      </c>
      <c r="B327" s="15" t="s">
        <v>572</v>
      </c>
      <c r="C327" s="15" t="s">
        <v>573</v>
      </c>
      <c r="D327" s="16">
        <v>100</v>
      </c>
      <c r="E327" s="16">
        <v>5845856.5800000001</v>
      </c>
      <c r="F327" s="16">
        <v>108768</v>
      </c>
      <c r="G327" s="107"/>
      <c r="H327" s="16">
        <f t="shared" si="4"/>
        <v>53.75</v>
      </c>
    </row>
    <row r="328" spans="1:8" ht="13" x14ac:dyDescent="0.3">
      <c r="A328" s="15" t="s">
        <v>574</v>
      </c>
      <c r="B328" s="15" t="s">
        <v>575</v>
      </c>
      <c r="C328" s="15" t="s">
        <v>576</v>
      </c>
      <c r="D328" s="16">
        <v>50</v>
      </c>
      <c r="E328" s="16">
        <v>1619.12</v>
      </c>
      <c r="F328" s="16">
        <v>133</v>
      </c>
      <c r="G328" s="105">
        <v>968</v>
      </c>
      <c r="H328" s="16">
        <f t="shared" ref="H328:H391" si="5">ROUND(E328/F328,2)</f>
        <v>12.17</v>
      </c>
    </row>
    <row r="329" spans="1:8" ht="13" x14ac:dyDescent="0.3">
      <c r="A329" s="15" t="s">
        <v>574</v>
      </c>
      <c r="B329" s="15" t="s">
        <v>575</v>
      </c>
      <c r="C329" s="15" t="s">
        <v>576</v>
      </c>
      <c r="D329" s="16">
        <v>75</v>
      </c>
      <c r="E329" s="16">
        <v>6622.61</v>
      </c>
      <c r="F329" s="16">
        <v>295</v>
      </c>
      <c r="G329" s="106"/>
      <c r="H329" s="16">
        <f t="shared" si="5"/>
        <v>22.45</v>
      </c>
    </row>
    <row r="330" spans="1:8" ht="13" x14ac:dyDescent="0.3">
      <c r="A330" s="15" t="s">
        <v>574</v>
      </c>
      <c r="B330" s="15" t="s">
        <v>575</v>
      </c>
      <c r="C330" s="15" t="s">
        <v>576</v>
      </c>
      <c r="D330" s="16">
        <v>100</v>
      </c>
      <c r="E330" s="16">
        <v>73646.47</v>
      </c>
      <c r="F330" s="16">
        <v>1280</v>
      </c>
      <c r="G330" s="107"/>
      <c r="H330" s="16">
        <f t="shared" si="5"/>
        <v>57.54</v>
      </c>
    </row>
    <row r="331" spans="1:8" ht="13" x14ac:dyDescent="0.3">
      <c r="A331" s="15" t="s">
        <v>577</v>
      </c>
      <c r="B331" s="15" t="s">
        <v>578</v>
      </c>
      <c r="C331" s="15" t="s">
        <v>579</v>
      </c>
      <c r="D331" s="16">
        <v>75</v>
      </c>
      <c r="E331" s="16">
        <v>2097.3200000000002</v>
      </c>
      <c r="F331" s="16">
        <v>72</v>
      </c>
      <c r="G331" s="105">
        <v>71</v>
      </c>
      <c r="H331" s="16">
        <f t="shared" si="5"/>
        <v>29.13</v>
      </c>
    </row>
    <row r="332" spans="1:8" ht="13" x14ac:dyDescent="0.3">
      <c r="A332" s="15" t="s">
        <v>577</v>
      </c>
      <c r="B332" s="15" t="s">
        <v>578</v>
      </c>
      <c r="C332" s="15" t="s">
        <v>579</v>
      </c>
      <c r="D332" s="16">
        <v>100</v>
      </c>
      <c r="E332" s="16">
        <v>203.05</v>
      </c>
      <c r="F332" s="16">
        <v>6</v>
      </c>
      <c r="G332" s="107"/>
      <c r="H332" s="16">
        <f t="shared" si="5"/>
        <v>33.840000000000003</v>
      </c>
    </row>
    <row r="333" spans="1:8" ht="13" x14ac:dyDescent="0.3">
      <c r="A333" s="15" t="s">
        <v>580</v>
      </c>
      <c r="B333" s="15" t="s">
        <v>581</v>
      </c>
      <c r="C333" s="15" t="s">
        <v>582</v>
      </c>
      <c r="D333" s="16">
        <v>100</v>
      </c>
      <c r="E333" s="16">
        <v>172030.67</v>
      </c>
      <c r="F333" s="16">
        <v>154</v>
      </c>
      <c r="G333" s="16">
        <v>95</v>
      </c>
      <c r="H333" s="16">
        <f t="shared" si="5"/>
        <v>1117.08</v>
      </c>
    </row>
    <row r="334" spans="1:8" ht="13" x14ac:dyDescent="0.3">
      <c r="A334" s="15" t="s">
        <v>583</v>
      </c>
      <c r="B334" s="15" t="s">
        <v>584</v>
      </c>
      <c r="C334" s="15" t="s">
        <v>585</v>
      </c>
      <c r="D334" s="16">
        <v>75</v>
      </c>
      <c r="E334" s="16">
        <v>12440.1</v>
      </c>
      <c r="F334" s="16">
        <v>366</v>
      </c>
      <c r="G334" s="105">
        <v>338</v>
      </c>
      <c r="H334" s="16">
        <f t="shared" si="5"/>
        <v>33.99</v>
      </c>
    </row>
    <row r="335" spans="1:8" ht="13" x14ac:dyDescent="0.3">
      <c r="A335" s="15" t="s">
        <v>583</v>
      </c>
      <c r="B335" s="15" t="s">
        <v>584</v>
      </c>
      <c r="C335" s="15" t="s">
        <v>585</v>
      </c>
      <c r="D335" s="16">
        <v>100</v>
      </c>
      <c r="E335" s="16">
        <v>15</v>
      </c>
      <c r="F335" s="16">
        <v>1</v>
      </c>
      <c r="G335" s="107"/>
      <c r="H335" s="16">
        <f t="shared" si="5"/>
        <v>15</v>
      </c>
    </row>
    <row r="336" spans="1:8" ht="13" x14ac:dyDescent="0.3">
      <c r="A336" s="15" t="s">
        <v>586</v>
      </c>
      <c r="B336" s="15" t="s">
        <v>587</v>
      </c>
      <c r="C336" s="15" t="s">
        <v>588</v>
      </c>
      <c r="D336" s="16">
        <v>100</v>
      </c>
      <c r="E336" s="16">
        <v>60966.79</v>
      </c>
      <c r="F336" s="16">
        <v>167</v>
      </c>
      <c r="G336" s="16">
        <v>128</v>
      </c>
      <c r="H336" s="16">
        <f t="shared" si="5"/>
        <v>365.07</v>
      </c>
    </row>
    <row r="337" spans="1:8" ht="13" x14ac:dyDescent="0.3">
      <c r="A337" s="15" t="s">
        <v>589</v>
      </c>
      <c r="B337" s="15" t="s">
        <v>590</v>
      </c>
      <c r="C337" s="15" t="s">
        <v>591</v>
      </c>
      <c r="D337" s="16">
        <v>75</v>
      </c>
      <c r="E337" s="16">
        <v>4588.05</v>
      </c>
      <c r="F337" s="16">
        <v>85</v>
      </c>
      <c r="G337" s="105">
        <v>82</v>
      </c>
      <c r="H337" s="16">
        <f t="shared" si="5"/>
        <v>53.98</v>
      </c>
    </row>
    <row r="338" spans="1:8" ht="13" x14ac:dyDescent="0.3">
      <c r="A338" s="15" t="s">
        <v>589</v>
      </c>
      <c r="B338" s="15" t="s">
        <v>590</v>
      </c>
      <c r="C338" s="15" t="s">
        <v>591</v>
      </c>
      <c r="D338" s="16">
        <v>100</v>
      </c>
      <c r="E338" s="16">
        <v>1318.71</v>
      </c>
      <c r="F338" s="16">
        <v>19</v>
      </c>
      <c r="G338" s="107"/>
      <c r="H338" s="16">
        <f t="shared" si="5"/>
        <v>69.41</v>
      </c>
    </row>
    <row r="339" spans="1:8" ht="13" x14ac:dyDescent="0.3">
      <c r="A339" s="15" t="s">
        <v>592</v>
      </c>
      <c r="B339" s="15" t="s">
        <v>593</v>
      </c>
      <c r="C339" s="15" t="s">
        <v>594</v>
      </c>
      <c r="D339" s="16">
        <v>75</v>
      </c>
      <c r="E339" s="16">
        <v>219.57</v>
      </c>
      <c r="F339" s="16">
        <v>13</v>
      </c>
      <c r="G339" s="105">
        <v>23</v>
      </c>
      <c r="H339" s="16">
        <f t="shared" si="5"/>
        <v>16.89</v>
      </c>
    </row>
    <row r="340" spans="1:8" ht="13" x14ac:dyDescent="0.3">
      <c r="A340" s="15" t="s">
        <v>592</v>
      </c>
      <c r="B340" s="15" t="s">
        <v>593</v>
      </c>
      <c r="C340" s="15" t="s">
        <v>594</v>
      </c>
      <c r="D340" s="16">
        <v>100</v>
      </c>
      <c r="E340" s="16">
        <v>215.37</v>
      </c>
      <c r="F340" s="16">
        <v>14</v>
      </c>
      <c r="G340" s="107"/>
      <c r="H340" s="16">
        <f t="shared" si="5"/>
        <v>15.38</v>
      </c>
    </row>
    <row r="341" spans="1:8" ht="13" x14ac:dyDescent="0.3">
      <c r="A341" s="15" t="s">
        <v>595</v>
      </c>
      <c r="B341" s="15" t="s">
        <v>596</v>
      </c>
      <c r="C341" s="15" t="s">
        <v>597</v>
      </c>
      <c r="D341" s="16">
        <v>75</v>
      </c>
      <c r="E341" s="16">
        <v>5205.9399999999996</v>
      </c>
      <c r="F341" s="16">
        <v>191</v>
      </c>
      <c r="G341" s="105">
        <v>164</v>
      </c>
      <c r="H341" s="16">
        <f t="shared" si="5"/>
        <v>27.26</v>
      </c>
    </row>
    <row r="342" spans="1:8" ht="13" x14ac:dyDescent="0.3">
      <c r="A342" s="15" t="s">
        <v>595</v>
      </c>
      <c r="B342" s="15" t="s">
        <v>596</v>
      </c>
      <c r="C342" s="15" t="s">
        <v>597</v>
      </c>
      <c r="D342" s="16">
        <v>100</v>
      </c>
      <c r="E342" s="16">
        <v>207.5</v>
      </c>
      <c r="F342" s="16">
        <v>10</v>
      </c>
      <c r="G342" s="107"/>
      <c r="H342" s="16">
        <f t="shared" si="5"/>
        <v>20.75</v>
      </c>
    </row>
    <row r="343" spans="1:8" ht="13" x14ac:dyDescent="0.3">
      <c r="A343" s="15" t="s">
        <v>598</v>
      </c>
      <c r="B343" s="15" t="s">
        <v>599</v>
      </c>
      <c r="C343" s="15" t="s">
        <v>600</v>
      </c>
      <c r="D343" s="16">
        <v>75</v>
      </c>
      <c r="E343" s="16">
        <v>38.31</v>
      </c>
      <c r="F343" s="16">
        <v>3</v>
      </c>
      <c r="G343" s="16">
        <v>3</v>
      </c>
      <c r="H343" s="16">
        <f t="shared" si="5"/>
        <v>12.77</v>
      </c>
    </row>
    <row r="344" spans="1:8" ht="13" x14ac:dyDescent="0.3">
      <c r="A344" s="15" t="s">
        <v>601</v>
      </c>
      <c r="B344" s="15" t="s">
        <v>602</v>
      </c>
      <c r="C344" s="15" t="s">
        <v>603</v>
      </c>
      <c r="D344" s="16">
        <v>100</v>
      </c>
      <c r="E344" s="16">
        <v>987.15</v>
      </c>
      <c r="F344" s="16">
        <v>5</v>
      </c>
      <c r="G344" s="16">
        <v>5</v>
      </c>
      <c r="H344" s="16">
        <f t="shared" si="5"/>
        <v>197.43</v>
      </c>
    </row>
    <row r="345" spans="1:8" ht="13" x14ac:dyDescent="0.3">
      <c r="A345" s="15" t="s">
        <v>604</v>
      </c>
      <c r="B345" s="15" t="s">
        <v>605</v>
      </c>
      <c r="C345" s="15" t="s">
        <v>606</v>
      </c>
      <c r="D345" s="16">
        <v>100</v>
      </c>
      <c r="E345" s="16">
        <v>41671.910000000003</v>
      </c>
      <c r="F345" s="16">
        <v>31</v>
      </c>
      <c r="G345" s="16">
        <v>31</v>
      </c>
      <c r="H345" s="16">
        <f t="shared" si="5"/>
        <v>1344.26</v>
      </c>
    </row>
    <row r="346" spans="1:8" ht="13" x14ac:dyDescent="0.3">
      <c r="A346" s="15" t="s">
        <v>607</v>
      </c>
      <c r="B346" s="15" t="s">
        <v>608</v>
      </c>
      <c r="C346" s="15" t="s">
        <v>609</v>
      </c>
      <c r="D346" s="16">
        <v>100</v>
      </c>
      <c r="E346" s="16">
        <v>798.25</v>
      </c>
      <c r="F346" s="16">
        <v>138</v>
      </c>
      <c r="G346" s="16">
        <v>136</v>
      </c>
      <c r="H346" s="16">
        <f t="shared" si="5"/>
        <v>5.78</v>
      </c>
    </row>
    <row r="347" spans="1:8" ht="13" x14ac:dyDescent="0.3">
      <c r="A347" s="15" t="s">
        <v>610</v>
      </c>
      <c r="B347" s="15" t="s">
        <v>611</v>
      </c>
      <c r="C347" s="15" t="s">
        <v>612</v>
      </c>
      <c r="D347" s="16">
        <v>75</v>
      </c>
      <c r="E347" s="16">
        <v>255594.49</v>
      </c>
      <c r="F347" s="16">
        <v>42141</v>
      </c>
      <c r="G347" s="105">
        <v>39210</v>
      </c>
      <c r="H347" s="16">
        <f t="shared" si="5"/>
        <v>6.07</v>
      </c>
    </row>
    <row r="348" spans="1:8" ht="13" x14ac:dyDescent="0.3">
      <c r="A348" s="15" t="s">
        <v>610</v>
      </c>
      <c r="B348" s="15" t="s">
        <v>611</v>
      </c>
      <c r="C348" s="15" t="s">
        <v>612</v>
      </c>
      <c r="D348" s="16">
        <v>100</v>
      </c>
      <c r="E348" s="16">
        <v>53.17</v>
      </c>
      <c r="F348" s="16">
        <v>10</v>
      </c>
      <c r="G348" s="107"/>
      <c r="H348" s="16">
        <f t="shared" si="5"/>
        <v>5.32</v>
      </c>
    </row>
    <row r="349" spans="1:8" ht="13" x14ac:dyDescent="0.3">
      <c r="A349" s="15" t="s">
        <v>613</v>
      </c>
      <c r="B349" s="15" t="s">
        <v>614</v>
      </c>
      <c r="C349" s="15" t="s">
        <v>615</v>
      </c>
      <c r="D349" s="16">
        <v>100</v>
      </c>
      <c r="E349" s="16">
        <v>841.58</v>
      </c>
      <c r="F349" s="16">
        <v>5</v>
      </c>
      <c r="G349" s="16">
        <v>5</v>
      </c>
      <c r="H349" s="16">
        <f t="shared" si="5"/>
        <v>168.32</v>
      </c>
    </row>
    <row r="350" spans="1:8" ht="13" x14ac:dyDescent="0.3">
      <c r="A350" s="15" t="s">
        <v>616</v>
      </c>
      <c r="B350" s="15" t="s">
        <v>617</v>
      </c>
      <c r="C350" s="15" t="s">
        <v>618</v>
      </c>
      <c r="D350" s="16">
        <v>50</v>
      </c>
      <c r="E350" s="16">
        <v>7.79</v>
      </c>
      <c r="F350" s="16">
        <v>1</v>
      </c>
      <c r="G350" s="105">
        <v>28</v>
      </c>
      <c r="H350" s="16">
        <f t="shared" si="5"/>
        <v>7.79</v>
      </c>
    </row>
    <row r="351" spans="1:8" ht="13" x14ac:dyDescent="0.3">
      <c r="A351" s="15" t="s">
        <v>616</v>
      </c>
      <c r="B351" s="15" t="s">
        <v>617</v>
      </c>
      <c r="C351" s="15" t="s">
        <v>618</v>
      </c>
      <c r="D351" s="16">
        <v>100</v>
      </c>
      <c r="E351" s="16">
        <v>2303.0500000000002</v>
      </c>
      <c r="F351" s="16">
        <v>41</v>
      </c>
      <c r="G351" s="107"/>
      <c r="H351" s="16">
        <f t="shared" si="5"/>
        <v>56.17</v>
      </c>
    </row>
    <row r="352" spans="1:8" ht="13" x14ac:dyDescent="0.3">
      <c r="A352" s="15" t="s">
        <v>619</v>
      </c>
      <c r="B352" s="15" t="s">
        <v>620</v>
      </c>
      <c r="C352" s="15" t="s">
        <v>621</v>
      </c>
      <c r="D352" s="16">
        <v>75</v>
      </c>
      <c r="E352" s="16">
        <v>14178.49</v>
      </c>
      <c r="F352" s="16">
        <v>2907</v>
      </c>
      <c r="G352" s="105">
        <v>2220</v>
      </c>
      <c r="H352" s="16">
        <f t="shared" si="5"/>
        <v>4.88</v>
      </c>
    </row>
    <row r="353" spans="1:8" ht="13" x14ac:dyDescent="0.3">
      <c r="A353" s="15" t="s">
        <v>619</v>
      </c>
      <c r="B353" s="15" t="s">
        <v>620</v>
      </c>
      <c r="C353" s="15" t="s">
        <v>621</v>
      </c>
      <c r="D353" s="16">
        <v>100</v>
      </c>
      <c r="E353" s="16">
        <v>238.81</v>
      </c>
      <c r="F353" s="16">
        <v>24</v>
      </c>
      <c r="G353" s="107"/>
      <c r="H353" s="16">
        <f t="shared" si="5"/>
        <v>9.9499999999999993</v>
      </c>
    </row>
    <row r="354" spans="1:8" ht="26" x14ac:dyDescent="0.3">
      <c r="A354" s="10" t="s">
        <v>622</v>
      </c>
      <c r="B354" s="11" t="s">
        <v>623</v>
      </c>
      <c r="C354" s="11" t="s">
        <v>624</v>
      </c>
      <c r="D354" s="18" t="s">
        <v>481</v>
      </c>
      <c r="E354" s="19">
        <f>SUM(E355+E356)</f>
        <v>665982.41999999993</v>
      </c>
      <c r="F354" s="20">
        <f>SUM(F355+F356)</f>
        <v>6671</v>
      </c>
      <c r="G354" s="20">
        <v>4748</v>
      </c>
      <c r="H354" s="13">
        <f t="shared" si="5"/>
        <v>99.83</v>
      </c>
    </row>
    <row r="355" spans="1:8" ht="13" x14ac:dyDescent="0.3">
      <c r="A355" s="15" t="s">
        <v>622</v>
      </c>
      <c r="B355" s="15" t="s">
        <v>623</v>
      </c>
      <c r="C355" s="15" t="s">
        <v>624</v>
      </c>
      <c r="D355" s="16">
        <v>75</v>
      </c>
      <c r="E355" s="16">
        <v>73986.06</v>
      </c>
      <c r="F355" s="16">
        <v>3270</v>
      </c>
      <c r="G355" s="105">
        <v>4748</v>
      </c>
      <c r="H355" s="16">
        <f t="shared" si="5"/>
        <v>22.63</v>
      </c>
    </row>
    <row r="356" spans="1:8" ht="13" x14ac:dyDescent="0.3">
      <c r="A356" s="15" t="s">
        <v>622</v>
      </c>
      <c r="B356" s="15" t="s">
        <v>623</v>
      </c>
      <c r="C356" s="15" t="s">
        <v>624</v>
      </c>
      <c r="D356" s="16">
        <v>100</v>
      </c>
      <c r="E356" s="16">
        <v>591996.36</v>
      </c>
      <c r="F356" s="16">
        <v>3401</v>
      </c>
      <c r="G356" s="107"/>
      <c r="H356" s="16">
        <f t="shared" si="5"/>
        <v>174.07</v>
      </c>
    </row>
    <row r="357" spans="1:8" ht="13" x14ac:dyDescent="0.3">
      <c r="A357" s="15" t="s">
        <v>625</v>
      </c>
      <c r="B357" s="15" t="s">
        <v>626</v>
      </c>
      <c r="C357" s="15" t="s">
        <v>627</v>
      </c>
      <c r="D357" s="16">
        <v>75</v>
      </c>
      <c r="E357" s="16">
        <v>5781.34</v>
      </c>
      <c r="F357" s="16">
        <v>508</v>
      </c>
      <c r="G357" s="16">
        <v>378</v>
      </c>
      <c r="H357" s="16">
        <f t="shared" si="5"/>
        <v>11.38</v>
      </c>
    </row>
    <row r="358" spans="1:8" ht="13" x14ac:dyDescent="0.3">
      <c r="A358" s="15" t="s">
        <v>628</v>
      </c>
      <c r="B358" s="15" t="s">
        <v>629</v>
      </c>
      <c r="C358" s="15" t="s">
        <v>630</v>
      </c>
      <c r="D358" s="16">
        <v>75</v>
      </c>
      <c r="E358" s="16">
        <v>4131.74</v>
      </c>
      <c r="F358" s="16">
        <v>371</v>
      </c>
      <c r="G358" s="16">
        <v>269</v>
      </c>
      <c r="H358" s="16">
        <f t="shared" si="5"/>
        <v>11.14</v>
      </c>
    </row>
    <row r="359" spans="1:8" ht="13" x14ac:dyDescent="0.3">
      <c r="A359" s="15" t="s">
        <v>631</v>
      </c>
      <c r="B359" s="15" t="s">
        <v>632</v>
      </c>
      <c r="C359" s="15" t="s">
        <v>633</v>
      </c>
      <c r="D359" s="16">
        <v>75</v>
      </c>
      <c r="E359" s="16">
        <v>1525.98</v>
      </c>
      <c r="F359" s="16">
        <v>127</v>
      </c>
      <c r="G359" s="16">
        <v>101</v>
      </c>
      <c r="H359" s="16">
        <f t="shared" si="5"/>
        <v>12.02</v>
      </c>
    </row>
    <row r="360" spans="1:8" ht="13" x14ac:dyDescent="0.3">
      <c r="A360" s="15" t="s">
        <v>634</v>
      </c>
      <c r="B360" s="15" t="s">
        <v>635</v>
      </c>
      <c r="C360" s="15" t="s">
        <v>636</v>
      </c>
      <c r="D360" s="16">
        <v>75</v>
      </c>
      <c r="E360" s="16">
        <v>63.6</v>
      </c>
      <c r="F360" s="16">
        <v>6</v>
      </c>
      <c r="G360" s="16">
        <v>6</v>
      </c>
      <c r="H360" s="16">
        <f t="shared" si="5"/>
        <v>10.6</v>
      </c>
    </row>
    <row r="361" spans="1:8" ht="13" x14ac:dyDescent="0.3">
      <c r="A361" s="15" t="s">
        <v>637</v>
      </c>
      <c r="B361" s="15" t="s">
        <v>638</v>
      </c>
      <c r="C361" s="15" t="s">
        <v>639</v>
      </c>
      <c r="D361" s="16">
        <v>75</v>
      </c>
      <c r="E361" s="16">
        <v>60.02</v>
      </c>
      <c r="F361" s="16">
        <v>4</v>
      </c>
      <c r="G361" s="16">
        <v>3</v>
      </c>
      <c r="H361" s="16">
        <f t="shared" si="5"/>
        <v>15.01</v>
      </c>
    </row>
    <row r="362" spans="1:8" ht="13" x14ac:dyDescent="0.3">
      <c r="A362" s="15" t="s">
        <v>640</v>
      </c>
      <c r="B362" s="15" t="s">
        <v>641</v>
      </c>
      <c r="C362" s="15" t="s">
        <v>642</v>
      </c>
      <c r="D362" s="16">
        <v>100</v>
      </c>
      <c r="E362" s="16">
        <v>579800.1</v>
      </c>
      <c r="F362" s="16">
        <v>3049</v>
      </c>
      <c r="G362" s="16">
        <v>1857</v>
      </c>
      <c r="H362" s="16">
        <f t="shared" si="5"/>
        <v>190.16</v>
      </c>
    </row>
    <row r="363" spans="1:8" ht="13" x14ac:dyDescent="0.3">
      <c r="A363" s="15" t="s">
        <v>643</v>
      </c>
      <c r="B363" s="15" t="s">
        <v>644</v>
      </c>
      <c r="C363" s="15" t="s">
        <v>645</v>
      </c>
      <c r="D363" s="16">
        <v>100</v>
      </c>
      <c r="E363" s="16">
        <v>180867.25</v>
      </c>
      <c r="F363" s="16">
        <v>465</v>
      </c>
      <c r="G363" s="16">
        <v>319</v>
      </c>
      <c r="H363" s="16">
        <f t="shared" si="5"/>
        <v>388.96</v>
      </c>
    </row>
    <row r="364" spans="1:8" ht="13" x14ac:dyDescent="0.3">
      <c r="A364" s="15" t="s">
        <v>646</v>
      </c>
      <c r="B364" s="15" t="s">
        <v>647</v>
      </c>
      <c r="C364" s="15" t="s">
        <v>648</v>
      </c>
      <c r="D364" s="16">
        <v>100</v>
      </c>
      <c r="E364" s="16">
        <v>398932.85</v>
      </c>
      <c r="F364" s="16">
        <v>2584</v>
      </c>
      <c r="G364" s="16">
        <v>1560</v>
      </c>
      <c r="H364" s="16">
        <f t="shared" si="5"/>
        <v>154.38999999999999</v>
      </c>
    </row>
    <row r="365" spans="1:8" ht="13" x14ac:dyDescent="0.3">
      <c r="A365" s="15" t="s">
        <v>649</v>
      </c>
      <c r="B365" s="15" t="s">
        <v>650</v>
      </c>
      <c r="C365" s="15" t="s">
        <v>651</v>
      </c>
      <c r="D365" s="16">
        <v>100</v>
      </c>
      <c r="E365" s="16">
        <v>12015.17</v>
      </c>
      <c r="F365" s="16">
        <v>345</v>
      </c>
      <c r="G365" s="16">
        <v>279</v>
      </c>
      <c r="H365" s="16">
        <f t="shared" si="5"/>
        <v>34.83</v>
      </c>
    </row>
    <row r="366" spans="1:8" ht="13" x14ac:dyDescent="0.3">
      <c r="A366" s="15" t="s">
        <v>652</v>
      </c>
      <c r="B366" s="15" t="s">
        <v>653</v>
      </c>
      <c r="C366" s="15" t="s">
        <v>654</v>
      </c>
      <c r="D366" s="16">
        <v>100</v>
      </c>
      <c r="E366" s="16">
        <v>64.150000000000006</v>
      </c>
      <c r="F366" s="16">
        <v>7</v>
      </c>
      <c r="G366" s="16">
        <v>5</v>
      </c>
      <c r="H366" s="16">
        <f t="shared" si="5"/>
        <v>9.16</v>
      </c>
    </row>
    <row r="367" spans="1:8" ht="13" x14ac:dyDescent="0.3">
      <c r="A367" s="15" t="s">
        <v>655</v>
      </c>
      <c r="B367" s="15" t="s">
        <v>656</v>
      </c>
      <c r="C367" s="15" t="s">
        <v>657</v>
      </c>
      <c r="D367" s="16">
        <v>100</v>
      </c>
      <c r="E367" s="16">
        <v>685.16</v>
      </c>
      <c r="F367" s="16">
        <v>60</v>
      </c>
      <c r="G367" s="16">
        <v>41</v>
      </c>
      <c r="H367" s="16">
        <f t="shared" si="5"/>
        <v>11.42</v>
      </c>
    </row>
    <row r="368" spans="1:8" ht="13" x14ac:dyDescent="0.3">
      <c r="A368" s="15" t="s">
        <v>658</v>
      </c>
      <c r="B368" s="15" t="s">
        <v>659</v>
      </c>
      <c r="C368" s="15" t="s">
        <v>660</v>
      </c>
      <c r="D368" s="16">
        <v>100</v>
      </c>
      <c r="E368" s="16">
        <v>11265.86</v>
      </c>
      <c r="F368" s="16">
        <v>278</v>
      </c>
      <c r="G368" s="16">
        <v>237</v>
      </c>
      <c r="H368" s="16">
        <f t="shared" si="5"/>
        <v>40.520000000000003</v>
      </c>
    </row>
    <row r="369" spans="1:8" ht="13" x14ac:dyDescent="0.3">
      <c r="A369" s="15" t="s">
        <v>661</v>
      </c>
      <c r="B369" s="15" t="s">
        <v>662</v>
      </c>
      <c r="C369" s="15" t="s">
        <v>663</v>
      </c>
      <c r="D369" s="16">
        <v>75</v>
      </c>
      <c r="E369" s="16">
        <v>46653.599999999999</v>
      </c>
      <c r="F369" s="16">
        <v>1978</v>
      </c>
      <c r="G369" s="105">
        <v>1675</v>
      </c>
      <c r="H369" s="16">
        <f t="shared" si="5"/>
        <v>23.59</v>
      </c>
    </row>
    <row r="370" spans="1:8" ht="13" x14ac:dyDescent="0.3">
      <c r="A370" s="15" t="s">
        <v>661</v>
      </c>
      <c r="B370" s="15" t="s">
        <v>662</v>
      </c>
      <c r="C370" s="15" t="s">
        <v>663</v>
      </c>
      <c r="D370" s="16">
        <v>100</v>
      </c>
      <c r="E370" s="16">
        <v>69.650000000000006</v>
      </c>
      <c r="F370" s="16">
        <v>4</v>
      </c>
      <c r="G370" s="107"/>
      <c r="H370" s="16">
        <f t="shared" si="5"/>
        <v>17.41</v>
      </c>
    </row>
    <row r="371" spans="1:8" ht="13" x14ac:dyDescent="0.3">
      <c r="A371" s="15" t="s">
        <v>664</v>
      </c>
      <c r="B371" s="15" t="s">
        <v>665</v>
      </c>
      <c r="C371" s="15" t="s">
        <v>663</v>
      </c>
      <c r="D371" s="16">
        <v>75</v>
      </c>
      <c r="E371" s="16">
        <v>46653.599999999999</v>
      </c>
      <c r="F371" s="16">
        <v>1978</v>
      </c>
      <c r="G371" s="105">
        <v>1675</v>
      </c>
      <c r="H371" s="16">
        <f t="shared" si="5"/>
        <v>23.59</v>
      </c>
    </row>
    <row r="372" spans="1:8" ht="13" x14ac:dyDescent="0.3">
      <c r="A372" s="15" t="s">
        <v>664</v>
      </c>
      <c r="B372" s="15" t="s">
        <v>665</v>
      </c>
      <c r="C372" s="15" t="s">
        <v>663</v>
      </c>
      <c r="D372" s="16">
        <v>100</v>
      </c>
      <c r="E372" s="16">
        <v>69.650000000000006</v>
      </c>
      <c r="F372" s="16">
        <v>4</v>
      </c>
      <c r="G372" s="107"/>
      <c r="H372" s="16">
        <f t="shared" si="5"/>
        <v>17.41</v>
      </c>
    </row>
    <row r="373" spans="1:8" ht="13" x14ac:dyDescent="0.3">
      <c r="A373" s="15" t="s">
        <v>666</v>
      </c>
      <c r="B373" s="15" t="s">
        <v>667</v>
      </c>
      <c r="C373" s="15" t="s">
        <v>668</v>
      </c>
      <c r="D373" s="16">
        <v>75</v>
      </c>
      <c r="E373" s="16">
        <v>21551.119999999999</v>
      </c>
      <c r="F373" s="16">
        <v>784</v>
      </c>
      <c r="G373" s="105">
        <v>693</v>
      </c>
      <c r="H373" s="16">
        <f t="shared" si="5"/>
        <v>27.49</v>
      </c>
    </row>
    <row r="374" spans="1:8" ht="13" x14ac:dyDescent="0.3">
      <c r="A374" s="15" t="s">
        <v>666</v>
      </c>
      <c r="B374" s="15" t="s">
        <v>667</v>
      </c>
      <c r="C374" s="15" t="s">
        <v>668</v>
      </c>
      <c r="D374" s="16">
        <v>100</v>
      </c>
      <c r="E374" s="16">
        <v>111.44</v>
      </c>
      <c r="F374" s="16">
        <v>3</v>
      </c>
      <c r="G374" s="107"/>
      <c r="H374" s="16">
        <f t="shared" si="5"/>
        <v>37.15</v>
      </c>
    </row>
    <row r="375" spans="1:8" ht="13" x14ac:dyDescent="0.3">
      <c r="A375" s="15" t="s">
        <v>669</v>
      </c>
      <c r="B375" s="15" t="s">
        <v>670</v>
      </c>
      <c r="C375" s="15" t="s">
        <v>668</v>
      </c>
      <c r="D375" s="16">
        <v>75</v>
      </c>
      <c r="E375" s="16">
        <v>21551.119999999999</v>
      </c>
      <c r="F375" s="16">
        <v>784</v>
      </c>
      <c r="G375" s="105">
        <v>693</v>
      </c>
      <c r="H375" s="16">
        <f t="shared" si="5"/>
        <v>27.49</v>
      </c>
    </row>
    <row r="376" spans="1:8" ht="13" x14ac:dyDescent="0.3">
      <c r="A376" s="15" t="s">
        <v>669</v>
      </c>
      <c r="B376" s="15" t="s">
        <v>670</v>
      </c>
      <c r="C376" s="15" t="s">
        <v>668</v>
      </c>
      <c r="D376" s="16">
        <v>100</v>
      </c>
      <c r="E376" s="16">
        <v>111.44</v>
      </c>
      <c r="F376" s="16">
        <v>3</v>
      </c>
      <c r="G376" s="107"/>
      <c r="H376" s="16">
        <f t="shared" si="5"/>
        <v>37.15</v>
      </c>
    </row>
    <row r="377" spans="1:8" ht="39" x14ac:dyDescent="0.3">
      <c r="A377" s="10" t="s">
        <v>671</v>
      </c>
      <c r="B377" s="11" t="s">
        <v>672</v>
      </c>
      <c r="C377" s="11" t="s">
        <v>673</v>
      </c>
      <c r="D377" s="18" t="s">
        <v>481</v>
      </c>
      <c r="E377" s="19">
        <f>SUM(E378+E379)</f>
        <v>3477813.35</v>
      </c>
      <c r="F377" s="20">
        <f>SUM(F378+F379)</f>
        <v>3554</v>
      </c>
      <c r="G377" s="20">
        <v>2599</v>
      </c>
      <c r="H377" s="13">
        <f t="shared" si="5"/>
        <v>978.56</v>
      </c>
    </row>
    <row r="378" spans="1:8" ht="13" x14ac:dyDescent="0.3">
      <c r="A378" s="15" t="s">
        <v>671</v>
      </c>
      <c r="B378" s="15" t="s">
        <v>672</v>
      </c>
      <c r="C378" s="15" t="s">
        <v>673</v>
      </c>
      <c r="D378" s="16">
        <v>75</v>
      </c>
      <c r="E378" s="16">
        <v>471.69</v>
      </c>
      <c r="F378" s="16">
        <v>45</v>
      </c>
      <c r="G378" s="105">
        <v>2599</v>
      </c>
      <c r="H378" s="16">
        <f t="shared" si="5"/>
        <v>10.48</v>
      </c>
    </row>
    <row r="379" spans="1:8" ht="13" x14ac:dyDescent="0.3">
      <c r="A379" s="15" t="s">
        <v>671</v>
      </c>
      <c r="B379" s="15" t="s">
        <v>672</v>
      </c>
      <c r="C379" s="15" t="s">
        <v>673</v>
      </c>
      <c r="D379" s="16">
        <v>100</v>
      </c>
      <c r="E379" s="16">
        <v>3477341.66</v>
      </c>
      <c r="F379" s="16">
        <v>3509</v>
      </c>
      <c r="G379" s="107"/>
      <c r="H379" s="16">
        <f t="shared" si="5"/>
        <v>990.98</v>
      </c>
    </row>
    <row r="380" spans="1:8" ht="13" x14ac:dyDescent="0.3">
      <c r="A380" s="15" t="s">
        <v>674</v>
      </c>
      <c r="B380" s="15" t="s">
        <v>675</v>
      </c>
      <c r="C380" s="15" t="s">
        <v>676</v>
      </c>
      <c r="D380" s="16">
        <v>75</v>
      </c>
      <c r="E380" s="16">
        <v>471.69</v>
      </c>
      <c r="F380" s="16">
        <v>45</v>
      </c>
      <c r="G380" s="16">
        <v>27</v>
      </c>
      <c r="H380" s="16">
        <f t="shared" si="5"/>
        <v>10.48</v>
      </c>
    </row>
    <row r="381" spans="1:8" ht="13" x14ac:dyDescent="0.3">
      <c r="A381" s="15" t="s">
        <v>677</v>
      </c>
      <c r="B381" s="15" t="s">
        <v>678</v>
      </c>
      <c r="C381" s="15" t="s">
        <v>676</v>
      </c>
      <c r="D381" s="16">
        <v>75</v>
      </c>
      <c r="E381" s="16">
        <v>471.69</v>
      </c>
      <c r="F381" s="16">
        <v>45</v>
      </c>
      <c r="G381" s="16">
        <v>27</v>
      </c>
      <c r="H381" s="16">
        <f t="shared" si="5"/>
        <v>10.48</v>
      </c>
    </row>
    <row r="382" spans="1:8" ht="13" x14ac:dyDescent="0.3">
      <c r="A382" s="15" t="s">
        <v>679</v>
      </c>
      <c r="B382" s="15" t="s">
        <v>680</v>
      </c>
      <c r="C382" s="15" t="s">
        <v>681</v>
      </c>
      <c r="D382" s="16">
        <v>100</v>
      </c>
      <c r="E382" s="16">
        <v>621191.57999999996</v>
      </c>
      <c r="F382" s="16">
        <v>569</v>
      </c>
      <c r="G382" s="16">
        <v>528</v>
      </c>
      <c r="H382" s="16">
        <f t="shared" si="5"/>
        <v>1091.73</v>
      </c>
    </row>
    <row r="383" spans="1:8" ht="13" x14ac:dyDescent="0.3">
      <c r="A383" s="15" t="s">
        <v>682</v>
      </c>
      <c r="B383" s="15" t="s">
        <v>683</v>
      </c>
      <c r="C383" s="15" t="s">
        <v>684</v>
      </c>
      <c r="D383" s="16">
        <v>100</v>
      </c>
      <c r="E383" s="16">
        <v>621191.57999999996</v>
      </c>
      <c r="F383" s="16">
        <v>569</v>
      </c>
      <c r="G383" s="16">
        <v>528</v>
      </c>
      <c r="H383" s="16">
        <f t="shared" si="5"/>
        <v>1091.73</v>
      </c>
    </row>
    <row r="384" spans="1:8" ht="13" x14ac:dyDescent="0.3">
      <c r="A384" s="15" t="s">
        <v>685</v>
      </c>
      <c r="B384" s="15" t="s">
        <v>686</v>
      </c>
      <c r="C384" s="15" t="s">
        <v>687</v>
      </c>
      <c r="D384" s="16">
        <v>100</v>
      </c>
      <c r="E384" s="16">
        <v>2856150.08</v>
      </c>
      <c r="F384" s="16">
        <v>2940</v>
      </c>
      <c r="G384" s="16">
        <v>2055</v>
      </c>
      <c r="H384" s="16">
        <f t="shared" si="5"/>
        <v>971.48</v>
      </c>
    </row>
    <row r="385" spans="1:8" ht="13" x14ac:dyDescent="0.3">
      <c r="A385" s="15" t="s">
        <v>688</v>
      </c>
      <c r="B385" s="15" t="s">
        <v>689</v>
      </c>
      <c r="C385" s="15" t="s">
        <v>690</v>
      </c>
      <c r="D385" s="16">
        <v>100</v>
      </c>
      <c r="E385" s="16">
        <v>64087.9</v>
      </c>
      <c r="F385" s="16">
        <v>82</v>
      </c>
      <c r="G385" s="16">
        <v>50</v>
      </c>
      <c r="H385" s="16">
        <f t="shared" si="5"/>
        <v>781.56</v>
      </c>
    </row>
    <row r="386" spans="1:8" ht="13" x14ac:dyDescent="0.3">
      <c r="A386" s="15" t="s">
        <v>691</v>
      </c>
      <c r="B386" s="15" t="s">
        <v>692</v>
      </c>
      <c r="C386" s="15" t="s">
        <v>693</v>
      </c>
      <c r="D386" s="16">
        <v>100</v>
      </c>
      <c r="E386" s="16">
        <v>13.48</v>
      </c>
      <c r="F386" s="16">
        <v>1</v>
      </c>
      <c r="G386" s="16">
        <v>1</v>
      </c>
      <c r="H386" s="16">
        <f t="shared" si="5"/>
        <v>13.48</v>
      </c>
    </row>
    <row r="387" spans="1:8" ht="13" x14ac:dyDescent="0.3">
      <c r="A387" s="15" t="s">
        <v>694</v>
      </c>
      <c r="B387" s="15" t="s">
        <v>695</v>
      </c>
      <c r="C387" s="15" t="s">
        <v>696</v>
      </c>
      <c r="D387" s="16">
        <v>100</v>
      </c>
      <c r="E387" s="16">
        <v>2792048.7</v>
      </c>
      <c r="F387" s="16">
        <v>2857</v>
      </c>
      <c r="G387" s="16">
        <v>2008</v>
      </c>
      <c r="H387" s="16">
        <f t="shared" si="5"/>
        <v>977.27</v>
      </c>
    </row>
    <row r="388" spans="1:8" ht="182" x14ac:dyDescent="0.3">
      <c r="A388" s="10" t="s">
        <v>697</v>
      </c>
      <c r="B388" s="11" t="s">
        <v>698</v>
      </c>
      <c r="C388" s="11" t="s">
        <v>699</v>
      </c>
      <c r="D388" s="18" t="s">
        <v>481</v>
      </c>
      <c r="E388" s="19">
        <f>SUM(E389+E390)</f>
        <v>2561604.92</v>
      </c>
      <c r="F388" s="20">
        <f>SUM(F389+F390)</f>
        <v>23167</v>
      </c>
      <c r="G388" s="20">
        <v>18795</v>
      </c>
      <c r="H388" s="13">
        <f t="shared" si="5"/>
        <v>110.57</v>
      </c>
    </row>
    <row r="389" spans="1:8" ht="13" x14ac:dyDescent="0.3">
      <c r="A389" s="15" t="s">
        <v>697</v>
      </c>
      <c r="B389" s="15" t="s">
        <v>698</v>
      </c>
      <c r="C389" s="15" t="s">
        <v>699</v>
      </c>
      <c r="D389" s="16">
        <v>75</v>
      </c>
      <c r="E389" s="16">
        <v>302176.59999999998</v>
      </c>
      <c r="F389" s="16">
        <v>15520</v>
      </c>
      <c r="G389" s="105">
        <v>18795</v>
      </c>
      <c r="H389" s="16">
        <f t="shared" si="5"/>
        <v>19.47</v>
      </c>
    </row>
    <row r="390" spans="1:8" ht="13" x14ac:dyDescent="0.3">
      <c r="A390" s="15" t="s">
        <v>697</v>
      </c>
      <c r="B390" s="15" t="s">
        <v>698</v>
      </c>
      <c r="C390" s="15" t="s">
        <v>699</v>
      </c>
      <c r="D390" s="16">
        <v>100</v>
      </c>
      <c r="E390" s="16">
        <v>2259428.3199999998</v>
      </c>
      <c r="F390" s="16">
        <v>7647</v>
      </c>
      <c r="G390" s="107"/>
      <c r="H390" s="16">
        <f t="shared" si="5"/>
        <v>295.47000000000003</v>
      </c>
    </row>
    <row r="391" spans="1:8" ht="13" x14ac:dyDescent="0.3">
      <c r="A391" s="15" t="s">
        <v>700</v>
      </c>
      <c r="B391" s="15" t="s">
        <v>701</v>
      </c>
      <c r="C391" s="15" t="s">
        <v>702</v>
      </c>
      <c r="D391" s="16">
        <v>75</v>
      </c>
      <c r="E391" s="16">
        <v>5064.63</v>
      </c>
      <c r="F391" s="16">
        <v>213</v>
      </c>
      <c r="G391" s="105">
        <v>4442</v>
      </c>
      <c r="H391" s="16">
        <f t="shared" si="5"/>
        <v>23.78</v>
      </c>
    </row>
    <row r="392" spans="1:8" ht="13" x14ac:dyDescent="0.3">
      <c r="A392" s="15" t="s">
        <v>700</v>
      </c>
      <c r="B392" s="15" t="s">
        <v>701</v>
      </c>
      <c r="C392" s="15" t="s">
        <v>702</v>
      </c>
      <c r="D392" s="16">
        <v>100</v>
      </c>
      <c r="E392" s="16">
        <v>1729653.73</v>
      </c>
      <c r="F392" s="16">
        <v>5848</v>
      </c>
      <c r="G392" s="107"/>
      <c r="H392" s="16">
        <f t="shared" ref="H392:H455" si="6">ROUND(E392/F392,2)</f>
        <v>295.77</v>
      </c>
    </row>
    <row r="393" spans="1:8" ht="13" x14ac:dyDescent="0.3">
      <c r="A393" s="15" t="s">
        <v>703</v>
      </c>
      <c r="B393" s="15" t="s">
        <v>704</v>
      </c>
      <c r="C393" s="15" t="s">
        <v>705</v>
      </c>
      <c r="D393" s="16">
        <v>75</v>
      </c>
      <c r="E393" s="16">
        <v>5064.63</v>
      </c>
      <c r="F393" s="16">
        <v>213</v>
      </c>
      <c r="G393" s="16">
        <v>185</v>
      </c>
      <c r="H393" s="16">
        <f t="shared" si="6"/>
        <v>23.78</v>
      </c>
    </row>
    <row r="394" spans="1:8" ht="13" x14ac:dyDescent="0.3">
      <c r="A394" s="15" t="s">
        <v>706</v>
      </c>
      <c r="B394" s="15" t="s">
        <v>707</v>
      </c>
      <c r="C394" s="15" t="s">
        <v>708</v>
      </c>
      <c r="D394" s="16">
        <v>100</v>
      </c>
      <c r="E394" s="16">
        <v>673963.67</v>
      </c>
      <c r="F394" s="16">
        <v>3110</v>
      </c>
      <c r="G394" s="16">
        <v>2184</v>
      </c>
      <c r="H394" s="16">
        <f t="shared" si="6"/>
        <v>216.71</v>
      </c>
    </row>
    <row r="395" spans="1:8" ht="13" x14ac:dyDescent="0.3">
      <c r="A395" s="15" t="s">
        <v>709</v>
      </c>
      <c r="B395" s="15" t="s">
        <v>710</v>
      </c>
      <c r="C395" s="15" t="s">
        <v>711</v>
      </c>
      <c r="D395" s="16">
        <v>100</v>
      </c>
      <c r="E395" s="16">
        <v>137261.74</v>
      </c>
      <c r="F395" s="16">
        <v>1291</v>
      </c>
      <c r="G395" s="16">
        <v>1031</v>
      </c>
      <c r="H395" s="16">
        <f t="shared" si="6"/>
        <v>106.32</v>
      </c>
    </row>
    <row r="396" spans="1:8" ht="13" x14ac:dyDescent="0.3">
      <c r="A396" s="15" t="s">
        <v>712</v>
      </c>
      <c r="B396" s="15" t="s">
        <v>713</v>
      </c>
      <c r="C396" s="15" t="s">
        <v>714</v>
      </c>
      <c r="D396" s="16">
        <v>100</v>
      </c>
      <c r="E396" s="16">
        <v>743194.5</v>
      </c>
      <c r="F396" s="16">
        <v>954</v>
      </c>
      <c r="G396" s="16">
        <v>774</v>
      </c>
      <c r="H396" s="16">
        <f t="shared" si="6"/>
        <v>779.03</v>
      </c>
    </row>
    <row r="397" spans="1:8" ht="13" x14ac:dyDescent="0.3">
      <c r="A397" s="15" t="s">
        <v>715</v>
      </c>
      <c r="B397" s="15" t="s">
        <v>716</v>
      </c>
      <c r="C397" s="15" t="s">
        <v>717</v>
      </c>
      <c r="D397" s="16">
        <v>100</v>
      </c>
      <c r="E397" s="16">
        <v>175233.82</v>
      </c>
      <c r="F397" s="16">
        <v>493</v>
      </c>
      <c r="G397" s="16">
        <v>375</v>
      </c>
      <c r="H397" s="16">
        <f t="shared" si="6"/>
        <v>355.44</v>
      </c>
    </row>
    <row r="398" spans="1:8" ht="13" x14ac:dyDescent="0.3">
      <c r="A398" s="15" t="s">
        <v>718</v>
      </c>
      <c r="B398" s="15" t="s">
        <v>719</v>
      </c>
      <c r="C398" s="15" t="s">
        <v>720</v>
      </c>
      <c r="D398" s="16">
        <v>100</v>
      </c>
      <c r="E398" s="16">
        <v>71332.820000000007</v>
      </c>
      <c r="F398" s="16">
        <v>874</v>
      </c>
      <c r="G398" s="16">
        <v>660</v>
      </c>
      <c r="H398" s="16">
        <f t="shared" si="6"/>
        <v>81.62</v>
      </c>
    </row>
    <row r="399" spans="1:8" ht="13" x14ac:dyDescent="0.3">
      <c r="A399" s="15" t="s">
        <v>721</v>
      </c>
      <c r="B399" s="15" t="s">
        <v>722</v>
      </c>
      <c r="C399" s="15" t="s">
        <v>723</v>
      </c>
      <c r="D399" s="16">
        <v>100</v>
      </c>
      <c r="E399" s="16">
        <v>2265.4</v>
      </c>
      <c r="F399" s="16">
        <v>28</v>
      </c>
      <c r="G399" s="16">
        <v>23</v>
      </c>
      <c r="H399" s="16">
        <f t="shared" si="6"/>
        <v>80.91</v>
      </c>
    </row>
    <row r="400" spans="1:8" ht="13" x14ac:dyDescent="0.3">
      <c r="A400" s="15" t="s">
        <v>724</v>
      </c>
      <c r="B400" s="15" t="s">
        <v>725</v>
      </c>
      <c r="C400" s="15" t="s">
        <v>726</v>
      </c>
      <c r="D400" s="16">
        <v>100</v>
      </c>
      <c r="E400" s="16">
        <v>16785.3</v>
      </c>
      <c r="F400" s="16">
        <v>54</v>
      </c>
      <c r="G400" s="16">
        <v>46</v>
      </c>
      <c r="H400" s="16">
        <f t="shared" si="6"/>
        <v>310.83999999999997</v>
      </c>
    </row>
    <row r="401" spans="1:8" ht="13" x14ac:dyDescent="0.3">
      <c r="A401" s="15" t="s">
        <v>727</v>
      </c>
      <c r="B401" s="15" t="s">
        <v>728</v>
      </c>
      <c r="C401" s="15" t="s">
        <v>729</v>
      </c>
      <c r="D401" s="16">
        <v>100</v>
      </c>
      <c r="E401" s="16">
        <v>17492.98</v>
      </c>
      <c r="F401" s="16">
        <v>537</v>
      </c>
      <c r="G401" s="16">
        <v>382</v>
      </c>
      <c r="H401" s="16">
        <f t="shared" si="6"/>
        <v>32.58</v>
      </c>
    </row>
    <row r="402" spans="1:8" ht="13" x14ac:dyDescent="0.3">
      <c r="A402" s="15" t="s">
        <v>730</v>
      </c>
      <c r="B402" s="15" t="s">
        <v>731</v>
      </c>
      <c r="C402" s="15" t="s">
        <v>732</v>
      </c>
      <c r="D402" s="16">
        <v>100</v>
      </c>
      <c r="E402" s="16">
        <v>8776.58</v>
      </c>
      <c r="F402" s="16">
        <v>55</v>
      </c>
      <c r="G402" s="16">
        <v>41</v>
      </c>
      <c r="H402" s="16">
        <f t="shared" si="6"/>
        <v>159.57</v>
      </c>
    </row>
    <row r="403" spans="1:8" ht="13" x14ac:dyDescent="0.3">
      <c r="A403" s="15" t="s">
        <v>733</v>
      </c>
      <c r="B403" s="15" t="s">
        <v>734</v>
      </c>
      <c r="C403" s="15" t="s">
        <v>735</v>
      </c>
      <c r="D403" s="16">
        <v>100</v>
      </c>
      <c r="E403" s="16">
        <v>17155.849999999999</v>
      </c>
      <c r="F403" s="16">
        <v>101</v>
      </c>
      <c r="G403" s="16">
        <v>83</v>
      </c>
      <c r="H403" s="16">
        <f t="shared" si="6"/>
        <v>169.86</v>
      </c>
    </row>
    <row r="404" spans="1:8" ht="13" x14ac:dyDescent="0.3">
      <c r="A404" s="15" t="s">
        <v>736</v>
      </c>
      <c r="B404" s="15" t="s">
        <v>737</v>
      </c>
      <c r="C404" s="15" t="s">
        <v>738</v>
      </c>
      <c r="D404" s="16">
        <v>100</v>
      </c>
      <c r="E404" s="16">
        <v>8856.7099999999991</v>
      </c>
      <c r="F404" s="16">
        <v>99</v>
      </c>
      <c r="G404" s="16">
        <v>88</v>
      </c>
      <c r="H404" s="16">
        <f t="shared" si="6"/>
        <v>89.46</v>
      </c>
    </row>
    <row r="405" spans="1:8" ht="13" x14ac:dyDescent="0.3">
      <c r="A405" s="15" t="s">
        <v>739</v>
      </c>
      <c r="B405" s="15" t="s">
        <v>740</v>
      </c>
      <c r="C405" s="15" t="s">
        <v>741</v>
      </c>
      <c r="D405" s="16">
        <v>75</v>
      </c>
      <c r="E405" s="16">
        <v>32562.78</v>
      </c>
      <c r="F405" s="16">
        <v>3323</v>
      </c>
      <c r="G405" s="105">
        <v>3675</v>
      </c>
      <c r="H405" s="16">
        <f t="shared" si="6"/>
        <v>9.8000000000000007</v>
      </c>
    </row>
    <row r="406" spans="1:8" ht="13" x14ac:dyDescent="0.3">
      <c r="A406" s="15" t="s">
        <v>739</v>
      </c>
      <c r="B406" s="15" t="s">
        <v>740</v>
      </c>
      <c r="C406" s="15" t="s">
        <v>741</v>
      </c>
      <c r="D406" s="16">
        <v>100</v>
      </c>
      <c r="E406" s="16">
        <v>458275.3</v>
      </c>
      <c r="F406" s="16">
        <v>924</v>
      </c>
      <c r="G406" s="107"/>
      <c r="H406" s="16">
        <f t="shared" si="6"/>
        <v>495.97</v>
      </c>
    </row>
    <row r="407" spans="1:8" ht="13" x14ac:dyDescent="0.3">
      <c r="A407" s="15" t="s">
        <v>742</v>
      </c>
      <c r="B407" s="15" t="s">
        <v>743</v>
      </c>
      <c r="C407" s="15" t="s">
        <v>744</v>
      </c>
      <c r="D407" s="16">
        <v>100</v>
      </c>
      <c r="E407" s="16">
        <v>458275.3</v>
      </c>
      <c r="F407" s="16">
        <v>924</v>
      </c>
      <c r="G407" s="16">
        <v>742</v>
      </c>
      <c r="H407" s="16">
        <f t="shared" si="6"/>
        <v>495.97</v>
      </c>
    </row>
    <row r="408" spans="1:8" ht="13" x14ac:dyDescent="0.3">
      <c r="A408" s="15" t="s">
        <v>745</v>
      </c>
      <c r="B408" s="15" t="s">
        <v>746</v>
      </c>
      <c r="C408" s="15" t="s">
        <v>747</v>
      </c>
      <c r="D408" s="16">
        <v>75</v>
      </c>
      <c r="E408" s="16">
        <v>2117.6999999999998</v>
      </c>
      <c r="F408" s="16">
        <v>87</v>
      </c>
      <c r="G408" s="16">
        <v>72</v>
      </c>
      <c r="H408" s="16">
        <f t="shared" si="6"/>
        <v>24.34</v>
      </c>
    </row>
    <row r="409" spans="1:8" ht="13" x14ac:dyDescent="0.3">
      <c r="A409" s="15" t="s">
        <v>748</v>
      </c>
      <c r="B409" s="15" t="s">
        <v>749</v>
      </c>
      <c r="C409" s="15" t="s">
        <v>750</v>
      </c>
      <c r="D409" s="16">
        <v>75</v>
      </c>
      <c r="E409" s="16">
        <v>30445.08</v>
      </c>
      <c r="F409" s="16">
        <v>3236</v>
      </c>
      <c r="G409" s="16">
        <v>2866</v>
      </c>
      <c r="H409" s="16">
        <f t="shared" si="6"/>
        <v>9.41</v>
      </c>
    </row>
    <row r="410" spans="1:8" ht="13" x14ac:dyDescent="0.3">
      <c r="A410" s="15" t="s">
        <v>751</v>
      </c>
      <c r="B410" s="15" t="s">
        <v>752</v>
      </c>
      <c r="C410" s="15" t="s">
        <v>753</v>
      </c>
      <c r="D410" s="16">
        <v>75</v>
      </c>
      <c r="E410" s="16">
        <v>264549.19</v>
      </c>
      <c r="F410" s="16">
        <v>11984</v>
      </c>
      <c r="G410" s="105">
        <v>10493</v>
      </c>
      <c r="H410" s="16">
        <f t="shared" si="6"/>
        <v>22.08</v>
      </c>
    </row>
    <row r="411" spans="1:8" ht="13" x14ac:dyDescent="0.3">
      <c r="A411" s="15" t="s">
        <v>751</v>
      </c>
      <c r="B411" s="15" t="s">
        <v>752</v>
      </c>
      <c r="C411" s="15" t="s">
        <v>753</v>
      </c>
      <c r="D411" s="16">
        <v>100</v>
      </c>
      <c r="E411" s="16">
        <v>166.47</v>
      </c>
      <c r="F411" s="16">
        <v>1</v>
      </c>
      <c r="G411" s="107"/>
      <c r="H411" s="16">
        <f t="shared" si="6"/>
        <v>166.47</v>
      </c>
    </row>
    <row r="412" spans="1:8" ht="13" x14ac:dyDescent="0.3">
      <c r="A412" s="15" t="s">
        <v>754</v>
      </c>
      <c r="B412" s="15" t="s">
        <v>755</v>
      </c>
      <c r="C412" s="15" t="s">
        <v>756</v>
      </c>
      <c r="D412" s="16">
        <v>75</v>
      </c>
      <c r="E412" s="16">
        <v>120773.62</v>
      </c>
      <c r="F412" s="16">
        <v>4724</v>
      </c>
      <c r="G412" s="105">
        <v>4215</v>
      </c>
      <c r="H412" s="16">
        <f t="shared" si="6"/>
        <v>25.57</v>
      </c>
    </row>
    <row r="413" spans="1:8" ht="13" x14ac:dyDescent="0.3">
      <c r="A413" s="15" t="s">
        <v>754</v>
      </c>
      <c r="B413" s="15" t="s">
        <v>755</v>
      </c>
      <c r="C413" s="15" t="s">
        <v>756</v>
      </c>
      <c r="D413" s="16">
        <v>100</v>
      </c>
      <c r="E413" s="16">
        <v>166.47</v>
      </c>
      <c r="F413" s="16">
        <v>1</v>
      </c>
      <c r="G413" s="107"/>
      <c r="H413" s="16">
        <f t="shared" si="6"/>
        <v>166.47</v>
      </c>
    </row>
    <row r="414" spans="1:8" ht="13" x14ac:dyDescent="0.3">
      <c r="A414" s="15" t="s">
        <v>757</v>
      </c>
      <c r="B414" s="15" t="s">
        <v>758</v>
      </c>
      <c r="C414" s="15" t="s">
        <v>759</v>
      </c>
      <c r="D414" s="16">
        <v>75</v>
      </c>
      <c r="E414" s="16">
        <v>10221.74</v>
      </c>
      <c r="F414" s="16">
        <v>611</v>
      </c>
      <c r="G414" s="16">
        <v>525</v>
      </c>
      <c r="H414" s="16">
        <f t="shared" si="6"/>
        <v>16.73</v>
      </c>
    </row>
    <row r="415" spans="1:8" ht="13" x14ac:dyDescent="0.3">
      <c r="A415" s="15" t="s">
        <v>760</v>
      </c>
      <c r="B415" s="15" t="s">
        <v>761</v>
      </c>
      <c r="C415" s="15" t="s">
        <v>762</v>
      </c>
      <c r="D415" s="16">
        <v>75</v>
      </c>
      <c r="E415" s="16">
        <v>133553.82999999999</v>
      </c>
      <c r="F415" s="16">
        <v>6649</v>
      </c>
      <c r="G415" s="16">
        <v>5841</v>
      </c>
      <c r="H415" s="16">
        <f t="shared" si="6"/>
        <v>20.09</v>
      </c>
    </row>
    <row r="416" spans="1:8" ht="13" x14ac:dyDescent="0.3">
      <c r="A416" s="10" t="s">
        <v>763</v>
      </c>
      <c r="B416" s="11" t="s">
        <v>764</v>
      </c>
      <c r="C416" s="11" t="s">
        <v>765</v>
      </c>
      <c r="D416" s="18">
        <v>100</v>
      </c>
      <c r="E416" s="19">
        <v>16859.5</v>
      </c>
      <c r="F416" s="14">
        <v>19</v>
      </c>
      <c r="G416" s="20">
        <v>19</v>
      </c>
      <c r="H416" s="13">
        <f t="shared" si="6"/>
        <v>887.34</v>
      </c>
    </row>
    <row r="417" spans="1:8" ht="13" x14ac:dyDescent="0.3">
      <c r="A417" s="15" t="s">
        <v>766</v>
      </c>
      <c r="B417" s="15" t="s">
        <v>767</v>
      </c>
      <c r="C417" s="15" t="s">
        <v>768</v>
      </c>
      <c r="D417" s="16">
        <v>100</v>
      </c>
      <c r="E417" s="16">
        <v>2955.11</v>
      </c>
      <c r="F417" s="16">
        <v>3</v>
      </c>
      <c r="G417" s="16">
        <v>3</v>
      </c>
      <c r="H417" s="16">
        <f t="shared" si="6"/>
        <v>985.04</v>
      </c>
    </row>
    <row r="418" spans="1:8" ht="13" x14ac:dyDescent="0.3">
      <c r="A418" s="15" t="s">
        <v>769</v>
      </c>
      <c r="B418" s="15" t="s">
        <v>770</v>
      </c>
      <c r="C418" s="15" t="s">
        <v>771</v>
      </c>
      <c r="D418" s="16">
        <v>100</v>
      </c>
      <c r="E418" s="16">
        <v>13404.98</v>
      </c>
      <c r="F418" s="16">
        <v>13</v>
      </c>
      <c r="G418" s="16">
        <v>13</v>
      </c>
      <c r="H418" s="16">
        <f t="shared" si="6"/>
        <v>1031.1500000000001</v>
      </c>
    </row>
    <row r="419" spans="1:8" ht="13" x14ac:dyDescent="0.3">
      <c r="A419" s="15" t="s">
        <v>772</v>
      </c>
      <c r="B419" s="15" t="s">
        <v>773</v>
      </c>
      <c r="C419" s="15" t="s">
        <v>774</v>
      </c>
      <c r="D419" s="16">
        <v>100</v>
      </c>
      <c r="E419" s="16">
        <v>499.41</v>
      </c>
      <c r="F419" s="16">
        <v>3</v>
      </c>
      <c r="G419" s="16">
        <v>3</v>
      </c>
      <c r="H419" s="16">
        <f t="shared" si="6"/>
        <v>166.47</v>
      </c>
    </row>
    <row r="420" spans="1:8" ht="234" x14ac:dyDescent="0.3">
      <c r="A420" s="10" t="s">
        <v>775</v>
      </c>
      <c r="B420" s="11" t="s">
        <v>776</v>
      </c>
      <c r="C420" s="11" t="s">
        <v>777</v>
      </c>
      <c r="D420" s="18" t="s">
        <v>510</v>
      </c>
      <c r="E420" s="19">
        <f>SUM(E421+E422+E423)</f>
        <v>3836380.5</v>
      </c>
      <c r="F420" s="20">
        <f>SUM(F421+F422+F423)</f>
        <v>31176</v>
      </c>
      <c r="G420" s="20">
        <v>17667</v>
      </c>
      <c r="H420" s="13">
        <f t="shared" si="6"/>
        <v>123.06</v>
      </c>
    </row>
    <row r="421" spans="1:8" ht="13" x14ac:dyDescent="0.3">
      <c r="A421" s="15" t="s">
        <v>775</v>
      </c>
      <c r="B421" s="15" t="s">
        <v>776</v>
      </c>
      <c r="C421" s="15" t="s">
        <v>777</v>
      </c>
      <c r="D421" s="16">
        <v>50</v>
      </c>
      <c r="E421" s="16">
        <v>36733.11</v>
      </c>
      <c r="F421" s="16">
        <v>1602</v>
      </c>
      <c r="G421" s="105">
        <v>17667</v>
      </c>
      <c r="H421" s="16">
        <f t="shared" si="6"/>
        <v>22.93</v>
      </c>
    </row>
    <row r="422" spans="1:8" ht="13" x14ac:dyDescent="0.3">
      <c r="A422" s="15" t="s">
        <v>775</v>
      </c>
      <c r="B422" s="15" t="s">
        <v>776</v>
      </c>
      <c r="C422" s="15" t="s">
        <v>777</v>
      </c>
      <c r="D422" s="16">
        <v>75</v>
      </c>
      <c r="E422" s="16">
        <v>170602.39</v>
      </c>
      <c r="F422" s="16">
        <v>11019</v>
      </c>
      <c r="G422" s="106"/>
      <c r="H422" s="16">
        <f t="shared" si="6"/>
        <v>15.48</v>
      </c>
    </row>
    <row r="423" spans="1:8" ht="13" x14ac:dyDescent="0.3">
      <c r="A423" s="15" t="s">
        <v>775</v>
      </c>
      <c r="B423" s="15" t="s">
        <v>776</v>
      </c>
      <c r="C423" s="15" t="s">
        <v>777</v>
      </c>
      <c r="D423" s="16">
        <v>100</v>
      </c>
      <c r="E423" s="16">
        <v>3629045</v>
      </c>
      <c r="F423" s="16">
        <v>18555</v>
      </c>
      <c r="G423" s="107"/>
      <c r="H423" s="16">
        <f t="shared" si="6"/>
        <v>195.58</v>
      </c>
    </row>
    <row r="424" spans="1:8" ht="13" x14ac:dyDescent="0.3">
      <c r="A424" s="15" t="s">
        <v>778</v>
      </c>
      <c r="B424" s="15" t="s">
        <v>779</v>
      </c>
      <c r="C424" s="15" t="s">
        <v>780</v>
      </c>
      <c r="D424" s="16">
        <v>50</v>
      </c>
      <c r="E424" s="16">
        <v>11446.62</v>
      </c>
      <c r="F424" s="16">
        <v>470</v>
      </c>
      <c r="G424" s="105">
        <v>3497</v>
      </c>
      <c r="H424" s="16">
        <f t="shared" si="6"/>
        <v>24.35</v>
      </c>
    </row>
    <row r="425" spans="1:8" ht="13" x14ac:dyDescent="0.3">
      <c r="A425" s="15" t="s">
        <v>778</v>
      </c>
      <c r="B425" s="15" t="s">
        <v>779</v>
      </c>
      <c r="C425" s="15" t="s">
        <v>780</v>
      </c>
      <c r="D425" s="16">
        <v>75</v>
      </c>
      <c r="E425" s="16">
        <v>119616.81</v>
      </c>
      <c r="F425" s="16">
        <v>6155</v>
      </c>
      <c r="G425" s="107"/>
      <c r="H425" s="16">
        <f t="shared" si="6"/>
        <v>19.43</v>
      </c>
    </row>
    <row r="426" spans="1:8" ht="13" x14ac:dyDescent="0.3">
      <c r="A426" s="15" t="s">
        <v>781</v>
      </c>
      <c r="B426" s="15" t="s">
        <v>782</v>
      </c>
      <c r="C426" s="15" t="s">
        <v>783</v>
      </c>
      <c r="D426" s="16">
        <v>50</v>
      </c>
      <c r="E426" s="16">
        <v>10233.26</v>
      </c>
      <c r="F426" s="16">
        <v>414</v>
      </c>
      <c r="G426" s="105">
        <v>3038</v>
      </c>
      <c r="H426" s="16">
        <f t="shared" si="6"/>
        <v>24.72</v>
      </c>
    </row>
    <row r="427" spans="1:8" ht="13" x14ac:dyDescent="0.3">
      <c r="A427" s="15" t="s">
        <v>781</v>
      </c>
      <c r="B427" s="15" t="s">
        <v>782</v>
      </c>
      <c r="C427" s="15" t="s">
        <v>783</v>
      </c>
      <c r="D427" s="16">
        <v>75</v>
      </c>
      <c r="E427" s="16">
        <v>108007.73</v>
      </c>
      <c r="F427" s="16">
        <v>5438</v>
      </c>
      <c r="G427" s="107"/>
      <c r="H427" s="16">
        <f t="shared" si="6"/>
        <v>19.86</v>
      </c>
    </row>
    <row r="428" spans="1:8" ht="13" x14ac:dyDescent="0.3">
      <c r="A428" s="15" t="s">
        <v>784</v>
      </c>
      <c r="B428" s="15" t="s">
        <v>785</v>
      </c>
      <c r="C428" s="15" t="s">
        <v>786</v>
      </c>
      <c r="D428" s="16">
        <v>50</v>
      </c>
      <c r="E428" s="16">
        <v>956.56</v>
      </c>
      <c r="F428" s="16">
        <v>46</v>
      </c>
      <c r="G428" s="105">
        <v>435</v>
      </c>
      <c r="H428" s="16">
        <f t="shared" si="6"/>
        <v>20.79</v>
      </c>
    </row>
    <row r="429" spans="1:8" ht="13" x14ac:dyDescent="0.3">
      <c r="A429" s="15" t="s">
        <v>784</v>
      </c>
      <c r="B429" s="15" t="s">
        <v>785</v>
      </c>
      <c r="C429" s="15" t="s">
        <v>786</v>
      </c>
      <c r="D429" s="16">
        <v>75</v>
      </c>
      <c r="E429" s="16">
        <v>9573.4</v>
      </c>
      <c r="F429" s="16">
        <v>598</v>
      </c>
      <c r="G429" s="107"/>
      <c r="H429" s="16">
        <f t="shared" si="6"/>
        <v>16.010000000000002</v>
      </c>
    </row>
    <row r="430" spans="1:8" ht="13" x14ac:dyDescent="0.3">
      <c r="A430" s="15" t="s">
        <v>787</v>
      </c>
      <c r="B430" s="15" t="s">
        <v>788</v>
      </c>
      <c r="C430" s="15" t="s">
        <v>789</v>
      </c>
      <c r="D430" s="16">
        <v>50</v>
      </c>
      <c r="E430" s="16">
        <v>256.8</v>
      </c>
      <c r="F430" s="16">
        <v>10</v>
      </c>
      <c r="G430" s="105">
        <v>93</v>
      </c>
      <c r="H430" s="16">
        <f t="shared" si="6"/>
        <v>25.68</v>
      </c>
    </row>
    <row r="431" spans="1:8" ht="13" x14ac:dyDescent="0.3">
      <c r="A431" s="15" t="s">
        <v>787</v>
      </c>
      <c r="B431" s="15" t="s">
        <v>788</v>
      </c>
      <c r="C431" s="15" t="s">
        <v>789</v>
      </c>
      <c r="D431" s="16">
        <v>75</v>
      </c>
      <c r="E431" s="16">
        <v>2035.68</v>
      </c>
      <c r="F431" s="16">
        <v>119</v>
      </c>
      <c r="G431" s="107"/>
      <c r="H431" s="16">
        <f t="shared" si="6"/>
        <v>17.11</v>
      </c>
    </row>
    <row r="432" spans="1:8" ht="13" x14ac:dyDescent="0.3">
      <c r="A432" s="15" t="s">
        <v>790</v>
      </c>
      <c r="B432" s="15" t="s">
        <v>791</v>
      </c>
      <c r="C432" s="15" t="s">
        <v>792</v>
      </c>
      <c r="D432" s="16">
        <v>50</v>
      </c>
      <c r="E432" s="16">
        <v>4545.16</v>
      </c>
      <c r="F432" s="16">
        <v>214</v>
      </c>
      <c r="G432" s="105">
        <v>1049</v>
      </c>
      <c r="H432" s="16">
        <f t="shared" si="6"/>
        <v>21.24</v>
      </c>
    </row>
    <row r="433" spans="1:8" ht="13" x14ac:dyDescent="0.3">
      <c r="A433" s="15" t="s">
        <v>790</v>
      </c>
      <c r="B433" s="15" t="s">
        <v>791</v>
      </c>
      <c r="C433" s="15" t="s">
        <v>792</v>
      </c>
      <c r="D433" s="16">
        <v>100</v>
      </c>
      <c r="E433" s="16">
        <v>2606049.8199999998</v>
      </c>
      <c r="F433" s="16">
        <v>1215</v>
      </c>
      <c r="G433" s="107"/>
      <c r="H433" s="16">
        <f t="shared" si="6"/>
        <v>2144.9</v>
      </c>
    </row>
    <row r="434" spans="1:8" ht="13" x14ac:dyDescent="0.3">
      <c r="A434" s="15" t="s">
        <v>793</v>
      </c>
      <c r="B434" s="15" t="s">
        <v>794</v>
      </c>
      <c r="C434" s="15" t="s">
        <v>792</v>
      </c>
      <c r="D434" s="16">
        <v>50</v>
      </c>
      <c r="E434" s="16">
        <v>4545.16</v>
      </c>
      <c r="F434" s="16">
        <v>214</v>
      </c>
      <c r="G434" s="105">
        <v>1049</v>
      </c>
      <c r="H434" s="16">
        <f t="shared" si="6"/>
        <v>21.24</v>
      </c>
    </row>
    <row r="435" spans="1:8" ht="13" x14ac:dyDescent="0.3">
      <c r="A435" s="15" t="s">
        <v>793</v>
      </c>
      <c r="B435" s="15" t="s">
        <v>794</v>
      </c>
      <c r="C435" s="15" t="s">
        <v>792</v>
      </c>
      <c r="D435" s="16">
        <v>100</v>
      </c>
      <c r="E435" s="16">
        <v>2606049.8199999998</v>
      </c>
      <c r="F435" s="16">
        <v>1215</v>
      </c>
      <c r="G435" s="107"/>
      <c r="H435" s="16">
        <f t="shared" si="6"/>
        <v>2144.9</v>
      </c>
    </row>
    <row r="436" spans="1:8" ht="13" x14ac:dyDescent="0.3">
      <c r="A436" s="15" t="s">
        <v>795</v>
      </c>
      <c r="B436" s="15" t="s">
        <v>796</v>
      </c>
      <c r="C436" s="15" t="s">
        <v>797</v>
      </c>
      <c r="D436" s="16">
        <v>75</v>
      </c>
      <c r="E436" s="16">
        <v>7808.59</v>
      </c>
      <c r="F436" s="16">
        <v>895</v>
      </c>
      <c r="G436" s="105">
        <v>9416</v>
      </c>
      <c r="H436" s="16">
        <f t="shared" si="6"/>
        <v>8.7200000000000006</v>
      </c>
    </row>
    <row r="437" spans="1:8" ht="13" x14ac:dyDescent="0.3">
      <c r="A437" s="15" t="s">
        <v>795</v>
      </c>
      <c r="B437" s="15" t="s">
        <v>796</v>
      </c>
      <c r="C437" s="15" t="s">
        <v>797</v>
      </c>
      <c r="D437" s="16">
        <v>100</v>
      </c>
      <c r="E437" s="16">
        <v>515944.92</v>
      </c>
      <c r="F437" s="16">
        <v>16271</v>
      </c>
      <c r="G437" s="107"/>
      <c r="H437" s="16">
        <f t="shared" si="6"/>
        <v>31.71</v>
      </c>
    </row>
    <row r="438" spans="1:8" ht="13" x14ac:dyDescent="0.3">
      <c r="A438" s="15" t="s">
        <v>798</v>
      </c>
      <c r="B438" s="15" t="s">
        <v>799</v>
      </c>
      <c r="C438" s="15" t="s">
        <v>800</v>
      </c>
      <c r="D438" s="16">
        <v>100</v>
      </c>
      <c r="E438" s="16">
        <v>366658.32</v>
      </c>
      <c r="F438" s="16">
        <v>16141</v>
      </c>
      <c r="G438" s="16">
        <v>8554</v>
      </c>
      <c r="H438" s="16">
        <f t="shared" si="6"/>
        <v>22.72</v>
      </c>
    </row>
    <row r="439" spans="1:8" ht="13" x14ac:dyDescent="0.3">
      <c r="A439" s="15" t="s">
        <v>801</v>
      </c>
      <c r="B439" s="15" t="s">
        <v>802</v>
      </c>
      <c r="C439" s="15" t="s">
        <v>803</v>
      </c>
      <c r="D439" s="16">
        <v>75</v>
      </c>
      <c r="E439" s="16">
        <v>7808.59</v>
      </c>
      <c r="F439" s="16">
        <v>895</v>
      </c>
      <c r="G439" s="105">
        <v>762</v>
      </c>
      <c r="H439" s="16">
        <f t="shared" si="6"/>
        <v>8.7200000000000006</v>
      </c>
    </row>
    <row r="440" spans="1:8" ht="13" x14ac:dyDescent="0.3">
      <c r="A440" s="15" t="s">
        <v>801</v>
      </c>
      <c r="B440" s="15" t="s">
        <v>802</v>
      </c>
      <c r="C440" s="15" t="s">
        <v>803</v>
      </c>
      <c r="D440" s="16">
        <v>100</v>
      </c>
      <c r="E440" s="16">
        <v>7.17</v>
      </c>
      <c r="F440" s="16">
        <v>1</v>
      </c>
      <c r="G440" s="107"/>
      <c r="H440" s="16">
        <f t="shared" si="6"/>
        <v>7.17</v>
      </c>
    </row>
    <row r="441" spans="1:8" ht="13" x14ac:dyDescent="0.3">
      <c r="A441" s="15" t="s">
        <v>804</v>
      </c>
      <c r="B441" s="15" t="s">
        <v>805</v>
      </c>
      <c r="C441" s="15" t="s">
        <v>806</v>
      </c>
      <c r="D441" s="16">
        <v>100</v>
      </c>
      <c r="E441" s="16">
        <v>149279.43</v>
      </c>
      <c r="F441" s="16">
        <v>129</v>
      </c>
      <c r="G441" s="16">
        <v>128</v>
      </c>
      <c r="H441" s="16">
        <f t="shared" si="6"/>
        <v>1157.2</v>
      </c>
    </row>
    <row r="442" spans="1:8" ht="13" x14ac:dyDescent="0.3">
      <c r="A442" s="15" t="s">
        <v>807</v>
      </c>
      <c r="B442" s="15" t="s">
        <v>808</v>
      </c>
      <c r="C442" s="15" t="s">
        <v>809</v>
      </c>
      <c r="D442" s="16">
        <v>100</v>
      </c>
      <c r="E442" s="16">
        <v>9071.26</v>
      </c>
      <c r="F442" s="16">
        <v>374</v>
      </c>
      <c r="G442" s="16">
        <v>221</v>
      </c>
      <c r="H442" s="16">
        <f t="shared" si="6"/>
        <v>24.25</v>
      </c>
    </row>
    <row r="443" spans="1:8" ht="13" x14ac:dyDescent="0.3">
      <c r="A443" s="15" t="s">
        <v>810</v>
      </c>
      <c r="B443" s="15" t="s">
        <v>811</v>
      </c>
      <c r="C443" s="15" t="s">
        <v>812</v>
      </c>
      <c r="D443" s="16">
        <v>100</v>
      </c>
      <c r="E443" s="16">
        <v>9071.26</v>
      </c>
      <c r="F443" s="16">
        <v>374</v>
      </c>
      <c r="G443" s="16">
        <v>221</v>
      </c>
      <c r="H443" s="16">
        <f t="shared" si="6"/>
        <v>24.25</v>
      </c>
    </row>
    <row r="444" spans="1:8" ht="13" x14ac:dyDescent="0.3">
      <c r="A444" s="15" t="s">
        <v>813</v>
      </c>
      <c r="B444" s="15" t="s">
        <v>814</v>
      </c>
      <c r="C444" s="15" t="s">
        <v>815</v>
      </c>
      <c r="D444" s="16">
        <v>50</v>
      </c>
      <c r="E444" s="16">
        <v>7882.66</v>
      </c>
      <c r="F444" s="16">
        <v>319</v>
      </c>
      <c r="G444" s="105">
        <v>353</v>
      </c>
      <c r="H444" s="16">
        <f t="shared" si="6"/>
        <v>24.71</v>
      </c>
    </row>
    <row r="445" spans="1:8" ht="13" x14ac:dyDescent="0.3">
      <c r="A445" s="15" t="s">
        <v>813</v>
      </c>
      <c r="B445" s="15" t="s">
        <v>814</v>
      </c>
      <c r="C445" s="15" t="s">
        <v>815</v>
      </c>
      <c r="D445" s="16">
        <v>100</v>
      </c>
      <c r="E445" s="16">
        <v>16629.3</v>
      </c>
      <c r="F445" s="16">
        <v>302</v>
      </c>
      <c r="G445" s="107"/>
      <c r="H445" s="16">
        <f t="shared" si="6"/>
        <v>55.06</v>
      </c>
    </row>
    <row r="446" spans="1:8" ht="13" x14ac:dyDescent="0.3">
      <c r="A446" s="15" t="s">
        <v>816</v>
      </c>
      <c r="B446" s="15" t="s">
        <v>817</v>
      </c>
      <c r="C446" s="15" t="s">
        <v>815</v>
      </c>
      <c r="D446" s="16">
        <v>50</v>
      </c>
      <c r="E446" s="16">
        <v>7882.66</v>
      </c>
      <c r="F446" s="16">
        <v>319</v>
      </c>
      <c r="G446" s="105">
        <v>353</v>
      </c>
      <c r="H446" s="16">
        <f t="shared" si="6"/>
        <v>24.71</v>
      </c>
    </row>
    <row r="447" spans="1:8" ht="13" x14ac:dyDescent="0.3">
      <c r="A447" s="15" t="s">
        <v>816</v>
      </c>
      <c r="B447" s="15" t="s">
        <v>817</v>
      </c>
      <c r="C447" s="15" t="s">
        <v>815</v>
      </c>
      <c r="D447" s="16">
        <v>100</v>
      </c>
      <c r="E447" s="16">
        <v>16629.3</v>
      </c>
      <c r="F447" s="16">
        <v>302</v>
      </c>
      <c r="G447" s="107"/>
      <c r="H447" s="16">
        <f t="shared" si="6"/>
        <v>55.06</v>
      </c>
    </row>
    <row r="448" spans="1:8" ht="13" x14ac:dyDescent="0.3">
      <c r="A448" s="15" t="s">
        <v>818</v>
      </c>
      <c r="B448" s="15" t="s">
        <v>819</v>
      </c>
      <c r="C448" s="15" t="s">
        <v>820</v>
      </c>
      <c r="D448" s="16">
        <v>75</v>
      </c>
      <c r="E448" s="16">
        <v>49.97</v>
      </c>
      <c r="F448" s="16">
        <v>4</v>
      </c>
      <c r="G448" s="105">
        <v>79</v>
      </c>
      <c r="H448" s="16">
        <f t="shared" si="6"/>
        <v>12.49</v>
      </c>
    </row>
    <row r="449" spans="1:8" ht="13" x14ac:dyDescent="0.3">
      <c r="A449" s="15" t="s">
        <v>818</v>
      </c>
      <c r="B449" s="15" t="s">
        <v>819</v>
      </c>
      <c r="C449" s="15" t="s">
        <v>820</v>
      </c>
      <c r="D449" s="16">
        <v>100</v>
      </c>
      <c r="E449" s="16">
        <v>10956.81</v>
      </c>
      <c r="F449" s="16">
        <v>110</v>
      </c>
      <c r="G449" s="107"/>
      <c r="H449" s="16">
        <f t="shared" si="6"/>
        <v>99.61</v>
      </c>
    </row>
    <row r="450" spans="1:8" ht="13" x14ac:dyDescent="0.3">
      <c r="A450" s="15" t="s">
        <v>821</v>
      </c>
      <c r="B450" s="15" t="s">
        <v>822</v>
      </c>
      <c r="C450" s="15" t="s">
        <v>823</v>
      </c>
      <c r="D450" s="16">
        <v>100</v>
      </c>
      <c r="E450" s="16">
        <v>2262.41</v>
      </c>
      <c r="F450" s="16">
        <v>35</v>
      </c>
      <c r="G450" s="16">
        <v>17</v>
      </c>
      <c r="H450" s="16">
        <f t="shared" si="6"/>
        <v>64.64</v>
      </c>
    </row>
    <row r="451" spans="1:8" ht="13" x14ac:dyDescent="0.3">
      <c r="A451" s="15" t="s">
        <v>824</v>
      </c>
      <c r="B451" s="15" t="s">
        <v>825</v>
      </c>
      <c r="C451" s="15" t="s">
        <v>826</v>
      </c>
      <c r="D451" s="16">
        <v>75</v>
      </c>
      <c r="E451" s="16">
        <v>49.97</v>
      </c>
      <c r="F451" s="16">
        <v>4</v>
      </c>
      <c r="G451" s="16">
        <v>4</v>
      </c>
      <c r="H451" s="16">
        <f t="shared" si="6"/>
        <v>12.49</v>
      </c>
    </row>
    <row r="452" spans="1:8" ht="13" x14ac:dyDescent="0.3">
      <c r="A452" s="15" t="s">
        <v>827</v>
      </c>
      <c r="B452" s="15" t="s">
        <v>828</v>
      </c>
      <c r="C452" s="15" t="s">
        <v>829</v>
      </c>
      <c r="D452" s="16">
        <v>100</v>
      </c>
      <c r="E452" s="16">
        <v>8694.4</v>
      </c>
      <c r="F452" s="16">
        <v>75</v>
      </c>
      <c r="G452" s="16">
        <v>58</v>
      </c>
      <c r="H452" s="16">
        <f t="shared" si="6"/>
        <v>115.93</v>
      </c>
    </row>
    <row r="453" spans="1:8" ht="13" x14ac:dyDescent="0.3">
      <c r="A453" s="15" t="s">
        <v>830</v>
      </c>
      <c r="B453" s="15" t="s">
        <v>779</v>
      </c>
      <c r="C453" s="15" t="s">
        <v>831</v>
      </c>
      <c r="D453" s="16">
        <v>75</v>
      </c>
      <c r="E453" s="16">
        <v>1070.01</v>
      </c>
      <c r="F453" s="16">
        <v>78</v>
      </c>
      <c r="G453" s="105">
        <v>62</v>
      </c>
      <c r="H453" s="16">
        <f t="shared" si="6"/>
        <v>13.72</v>
      </c>
    </row>
    <row r="454" spans="1:8" ht="13" x14ac:dyDescent="0.3">
      <c r="A454" s="15" t="s">
        <v>830</v>
      </c>
      <c r="B454" s="15" t="s">
        <v>779</v>
      </c>
      <c r="C454" s="15" t="s">
        <v>831</v>
      </c>
      <c r="D454" s="16">
        <v>100</v>
      </c>
      <c r="E454" s="16">
        <v>149.84</v>
      </c>
      <c r="F454" s="16">
        <v>7</v>
      </c>
      <c r="G454" s="107"/>
      <c r="H454" s="16">
        <f t="shared" si="6"/>
        <v>21.41</v>
      </c>
    </row>
    <row r="455" spans="1:8" ht="13" x14ac:dyDescent="0.3">
      <c r="A455" s="15" t="s">
        <v>832</v>
      </c>
      <c r="B455" s="15" t="s">
        <v>833</v>
      </c>
      <c r="C455" s="15" t="s">
        <v>831</v>
      </c>
      <c r="D455" s="16">
        <v>75</v>
      </c>
      <c r="E455" s="16">
        <v>1070.01</v>
      </c>
      <c r="F455" s="16">
        <v>78</v>
      </c>
      <c r="G455" s="105">
        <v>62</v>
      </c>
      <c r="H455" s="16">
        <f t="shared" si="6"/>
        <v>13.72</v>
      </c>
    </row>
    <row r="456" spans="1:8" ht="13" x14ac:dyDescent="0.3">
      <c r="A456" s="15" t="s">
        <v>832</v>
      </c>
      <c r="B456" s="15" t="s">
        <v>833</v>
      </c>
      <c r="C456" s="15" t="s">
        <v>831</v>
      </c>
      <c r="D456" s="16">
        <v>100</v>
      </c>
      <c r="E456" s="16">
        <v>149.84</v>
      </c>
      <c r="F456" s="16">
        <v>7</v>
      </c>
      <c r="G456" s="107"/>
      <c r="H456" s="16">
        <f t="shared" ref="H456:H519" si="7">ROUND(E456/F456,2)</f>
        <v>21.41</v>
      </c>
    </row>
    <row r="457" spans="1:8" ht="13" x14ac:dyDescent="0.3">
      <c r="A457" s="15" t="s">
        <v>834</v>
      </c>
      <c r="B457" s="15" t="s">
        <v>835</v>
      </c>
      <c r="C457" s="15" t="s">
        <v>836</v>
      </c>
      <c r="D457" s="16">
        <v>50</v>
      </c>
      <c r="E457" s="16">
        <v>1655.89</v>
      </c>
      <c r="F457" s="16">
        <v>79</v>
      </c>
      <c r="G457" s="16">
        <v>45</v>
      </c>
      <c r="H457" s="16">
        <f t="shared" si="7"/>
        <v>20.96</v>
      </c>
    </row>
    <row r="458" spans="1:8" ht="13" x14ac:dyDescent="0.3">
      <c r="A458" s="15" t="s">
        <v>837</v>
      </c>
      <c r="B458" s="15" t="s">
        <v>838</v>
      </c>
      <c r="C458" s="15" t="s">
        <v>836</v>
      </c>
      <c r="D458" s="16">
        <v>50</v>
      </c>
      <c r="E458" s="16">
        <v>1655.89</v>
      </c>
      <c r="F458" s="16">
        <v>79</v>
      </c>
      <c r="G458" s="16">
        <v>45</v>
      </c>
      <c r="H458" s="16">
        <f t="shared" si="7"/>
        <v>20.96</v>
      </c>
    </row>
    <row r="459" spans="1:8" ht="13" x14ac:dyDescent="0.3">
      <c r="A459" s="15" t="s">
        <v>839</v>
      </c>
      <c r="B459" s="15" t="s">
        <v>840</v>
      </c>
      <c r="C459" s="15" t="s">
        <v>841</v>
      </c>
      <c r="D459" s="16">
        <v>75</v>
      </c>
      <c r="E459" s="16">
        <v>28515.03</v>
      </c>
      <c r="F459" s="16">
        <v>2732</v>
      </c>
      <c r="G459" s="105">
        <v>2093</v>
      </c>
      <c r="H459" s="16">
        <f t="shared" si="7"/>
        <v>10.44</v>
      </c>
    </row>
    <row r="460" spans="1:8" ht="13" x14ac:dyDescent="0.3">
      <c r="A460" s="15" t="s">
        <v>839</v>
      </c>
      <c r="B460" s="15" t="s">
        <v>840</v>
      </c>
      <c r="C460" s="15" t="s">
        <v>841</v>
      </c>
      <c r="D460" s="16">
        <v>100</v>
      </c>
      <c r="E460" s="16">
        <v>4.41</v>
      </c>
      <c r="F460" s="16">
        <v>1</v>
      </c>
      <c r="G460" s="107"/>
      <c r="H460" s="16">
        <f t="shared" si="7"/>
        <v>4.41</v>
      </c>
    </row>
    <row r="461" spans="1:8" ht="13" x14ac:dyDescent="0.3">
      <c r="A461" s="15" t="s">
        <v>842</v>
      </c>
      <c r="B461" s="15" t="s">
        <v>843</v>
      </c>
      <c r="C461" s="15" t="s">
        <v>844</v>
      </c>
      <c r="D461" s="16">
        <v>75</v>
      </c>
      <c r="E461" s="16">
        <v>2144.7199999999998</v>
      </c>
      <c r="F461" s="16">
        <v>211</v>
      </c>
      <c r="G461" s="105">
        <v>181</v>
      </c>
      <c r="H461" s="16">
        <f t="shared" si="7"/>
        <v>10.16</v>
      </c>
    </row>
    <row r="462" spans="1:8" ht="13" x14ac:dyDescent="0.3">
      <c r="A462" s="15" t="s">
        <v>842</v>
      </c>
      <c r="B462" s="15" t="s">
        <v>843</v>
      </c>
      <c r="C462" s="15" t="s">
        <v>844</v>
      </c>
      <c r="D462" s="16">
        <v>100</v>
      </c>
      <c r="E462" s="16">
        <v>4.41</v>
      </c>
      <c r="F462" s="16">
        <v>1</v>
      </c>
      <c r="G462" s="107"/>
      <c r="H462" s="16">
        <f t="shared" si="7"/>
        <v>4.41</v>
      </c>
    </row>
    <row r="463" spans="1:8" ht="13" x14ac:dyDescent="0.3">
      <c r="A463" s="15" t="s">
        <v>845</v>
      </c>
      <c r="B463" s="15" t="s">
        <v>846</v>
      </c>
      <c r="C463" s="15" t="s">
        <v>847</v>
      </c>
      <c r="D463" s="16">
        <v>75</v>
      </c>
      <c r="E463" s="16">
        <v>16028.11</v>
      </c>
      <c r="F463" s="16">
        <v>1556</v>
      </c>
      <c r="G463" s="16">
        <v>1188</v>
      </c>
      <c r="H463" s="16">
        <f t="shared" si="7"/>
        <v>10.3</v>
      </c>
    </row>
    <row r="464" spans="1:8" ht="13" x14ac:dyDescent="0.3">
      <c r="A464" s="15" t="s">
        <v>848</v>
      </c>
      <c r="B464" s="15" t="s">
        <v>849</v>
      </c>
      <c r="C464" s="15" t="s">
        <v>850</v>
      </c>
      <c r="D464" s="16">
        <v>75</v>
      </c>
      <c r="E464" s="16">
        <v>10342.200000000001</v>
      </c>
      <c r="F464" s="16">
        <v>965</v>
      </c>
      <c r="G464" s="16">
        <v>735</v>
      </c>
      <c r="H464" s="16">
        <f t="shared" si="7"/>
        <v>10.72</v>
      </c>
    </row>
    <row r="465" spans="1:8" ht="13" x14ac:dyDescent="0.3">
      <c r="A465" s="15" t="s">
        <v>851</v>
      </c>
      <c r="B465" s="15" t="s">
        <v>852</v>
      </c>
      <c r="C465" s="15" t="s">
        <v>853</v>
      </c>
      <c r="D465" s="16">
        <v>50</v>
      </c>
      <c r="E465" s="16">
        <v>11202.78</v>
      </c>
      <c r="F465" s="16">
        <v>520</v>
      </c>
      <c r="G465" s="105">
        <v>1333</v>
      </c>
      <c r="H465" s="16">
        <f t="shared" si="7"/>
        <v>21.54</v>
      </c>
    </row>
    <row r="466" spans="1:8" ht="13" x14ac:dyDescent="0.3">
      <c r="A466" s="15" t="s">
        <v>851</v>
      </c>
      <c r="B466" s="15" t="s">
        <v>852</v>
      </c>
      <c r="C466" s="15" t="s">
        <v>853</v>
      </c>
      <c r="D466" s="16">
        <v>75</v>
      </c>
      <c r="E466" s="16">
        <v>13541.98</v>
      </c>
      <c r="F466" s="16">
        <v>1155</v>
      </c>
      <c r="G466" s="106"/>
      <c r="H466" s="16">
        <f t="shared" si="7"/>
        <v>11.72</v>
      </c>
    </row>
    <row r="467" spans="1:8" ht="13" x14ac:dyDescent="0.3">
      <c r="A467" s="15" t="s">
        <v>851</v>
      </c>
      <c r="B467" s="15" t="s">
        <v>852</v>
      </c>
      <c r="C467" s="15" t="s">
        <v>853</v>
      </c>
      <c r="D467" s="16">
        <v>100</v>
      </c>
      <c r="E467" s="16">
        <v>470238.64</v>
      </c>
      <c r="F467" s="16">
        <v>275</v>
      </c>
      <c r="G467" s="107"/>
      <c r="H467" s="16">
        <f t="shared" si="7"/>
        <v>1709.96</v>
      </c>
    </row>
    <row r="468" spans="1:8" ht="13" x14ac:dyDescent="0.3">
      <c r="A468" s="15" t="s">
        <v>854</v>
      </c>
      <c r="B468" s="15" t="s">
        <v>855</v>
      </c>
      <c r="C468" s="15" t="s">
        <v>856</v>
      </c>
      <c r="D468" s="16">
        <v>75</v>
      </c>
      <c r="E468" s="16">
        <v>23.34</v>
      </c>
      <c r="F468" s="16">
        <v>1</v>
      </c>
      <c r="G468" s="16">
        <v>1</v>
      </c>
      <c r="H468" s="16">
        <f t="shared" si="7"/>
        <v>23.34</v>
      </c>
    </row>
    <row r="469" spans="1:8" ht="13" x14ac:dyDescent="0.3">
      <c r="A469" s="15" t="s">
        <v>857</v>
      </c>
      <c r="B469" s="15" t="s">
        <v>858</v>
      </c>
      <c r="C469" s="15" t="s">
        <v>859</v>
      </c>
      <c r="D469" s="16">
        <v>75</v>
      </c>
      <c r="E469" s="16">
        <v>1227.42</v>
      </c>
      <c r="F469" s="16">
        <v>121</v>
      </c>
      <c r="G469" s="105">
        <v>246</v>
      </c>
      <c r="H469" s="16">
        <f t="shared" si="7"/>
        <v>10.14</v>
      </c>
    </row>
    <row r="470" spans="1:8" ht="13" x14ac:dyDescent="0.3">
      <c r="A470" s="15" t="s">
        <v>857</v>
      </c>
      <c r="B470" s="15" t="s">
        <v>858</v>
      </c>
      <c r="C470" s="15" t="s">
        <v>859</v>
      </c>
      <c r="D470" s="16">
        <v>100</v>
      </c>
      <c r="E470" s="16">
        <v>467468.12</v>
      </c>
      <c r="F470" s="16">
        <v>220</v>
      </c>
      <c r="G470" s="107"/>
      <c r="H470" s="16">
        <f t="shared" si="7"/>
        <v>2124.86</v>
      </c>
    </row>
    <row r="471" spans="1:8" ht="13" x14ac:dyDescent="0.3">
      <c r="A471" s="15" t="s">
        <v>860</v>
      </c>
      <c r="B471" s="15" t="s">
        <v>861</v>
      </c>
      <c r="C471" s="15" t="s">
        <v>862</v>
      </c>
      <c r="D471" s="16">
        <v>75</v>
      </c>
      <c r="E471" s="16">
        <v>8523.35</v>
      </c>
      <c r="F471" s="16">
        <v>706</v>
      </c>
      <c r="G471" s="105">
        <v>555</v>
      </c>
      <c r="H471" s="16">
        <f t="shared" si="7"/>
        <v>12.07</v>
      </c>
    </row>
    <row r="472" spans="1:8" ht="13" x14ac:dyDescent="0.3">
      <c r="A472" s="15" t="s">
        <v>860</v>
      </c>
      <c r="B472" s="15" t="s">
        <v>861</v>
      </c>
      <c r="C472" s="15" t="s">
        <v>862</v>
      </c>
      <c r="D472" s="16">
        <v>100</v>
      </c>
      <c r="E472" s="16">
        <v>29.28</v>
      </c>
      <c r="F472" s="16">
        <v>2</v>
      </c>
      <c r="G472" s="107"/>
      <c r="H472" s="16">
        <f t="shared" si="7"/>
        <v>14.64</v>
      </c>
    </row>
    <row r="473" spans="1:8" ht="13" x14ac:dyDescent="0.3">
      <c r="A473" s="15" t="s">
        <v>863</v>
      </c>
      <c r="B473" s="15" t="s">
        <v>864</v>
      </c>
      <c r="C473" s="15" t="s">
        <v>865</v>
      </c>
      <c r="D473" s="16">
        <v>75</v>
      </c>
      <c r="E473" s="16">
        <v>1607.06</v>
      </c>
      <c r="F473" s="16">
        <v>148</v>
      </c>
      <c r="G473" s="16">
        <v>122</v>
      </c>
      <c r="H473" s="16">
        <f t="shared" si="7"/>
        <v>10.86</v>
      </c>
    </row>
    <row r="474" spans="1:8" ht="13" x14ac:dyDescent="0.3">
      <c r="A474" s="15" t="s">
        <v>866</v>
      </c>
      <c r="B474" s="15" t="s">
        <v>867</v>
      </c>
      <c r="C474" s="15" t="s">
        <v>868</v>
      </c>
      <c r="D474" s="16">
        <v>50</v>
      </c>
      <c r="E474" s="16">
        <v>11202.78</v>
      </c>
      <c r="F474" s="16">
        <v>520</v>
      </c>
      <c r="G474" s="105">
        <v>424</v>
      </c>
      <c r="H474" s="16">
        <f t="shared" si="7"/>
        <v>21.54</v>
      </c>
    </row>
    <row r="475" spans="1:8" ht="13" x14ac:dyDescent="0.3">
      <c r="A475" s="15" t="s">
        <v>866</v>
      </c>
      <c r="B475" s="15" t="s">
        <v>867</v>
      </c>
      <c r="C475" s="15" t="s">
        <v>868</v>
      </c>
      <c r="D475" s="16">
        <v>75</v>
      </c>
      <c r="E475" s="16">
        <v>2160.81</v>
      </c>
      <c r="F475" s="16">
        <v>179</v>
      </c>
      <c r="G475" s="106"/>
      <c r="H475" s="16">
        <f t="shared" si="7"/>
        <v>12.07</v>
      </c>
    </row>
    <row r="476" spans="1:8" ht="13" x14ac:dyDescent="0.3">
      <c r="A476" s="15" t="s">
        <v>866</v>
      </c>
      <c r="B476" s="15" t="s">
        <v>867</v>
      </c>
      <c r="C476" s="15" t="s">
        <v>868</v>
      </c>
      <c r="D476" s="16">
        <v>100</v>
      </c>
      <c r="E476" s="16">
        <v>2741.24</v>
      </c>
      <c r="F476" s="16">
        <v>53</v>
      </c>
      <c r="G476" s="107"/>
      <c r="H476" s="16">
        <f t="shared" si="7"/>
        <v>51.72</v>
      </c>
    </row>
    <row r="477" spans="1:8" ht="208" x14ac:dyDescent="0.3">
      <c r="A477" s="10" t="s">
        <v>869</v>
      </c>
      <c r="B477" s="11" t="s">
        <v>870</v>
      </c>
      <c r="C477" s="11" t="s">
        <v>871</v>
      </c>
      <c r="D477" s="18" t="s">
        <v>510</v>
      </c>
      <c r="E477" s="23">
        <f>SUM(E478+E479+E480)</f>
        <v>1175505.6599999999</v>
      </c>
      <c r="F477" s="21">
        <f>SUM(F478+F479+F480)</f>
        <v>68100</v>
      </c>
      <c r="G477" s="20">
        <v>26614</v>
      </c>
      <c r="H477" s="13">
        <f t="shared" si="7"/>
        <v>17.260000000000002</v>
      </c>
    </row>
    <row r="478" spans="1:8" ht="13" x14ac:dyDescent="0.3">
      <c r="A478" s="15" t="s">
        <v>869</v>
      </c>
      <c r="B478" s="15" t="s">
        <v>870</v>
      </c>
      <c r="C478" s="15" t="s">
        <v>871</v>
      </c>
      <c r="D478" s="16">
        <v>50</v>
      </c>
      <c r="E478" s="16">
        <v>8677.8799999999992</v>
      </c>
      <c r="F478" s="16">
        <v>323</v>
      </c>
      <c r="G478" s="105">
        <v>26614</v>
      </c>
      <c r="H478" s="16">
        <f t="shared" si="7"/>
        <v>26.87</v>
      </c>
    </row>
    <row r="479" spans="1:8" ht="13" x14ac:dyDescent="0.3">
      <c r="A479" s="15" t="s">
        <v>869</v>
      </c>
      <c r="B479" s="15" t="s">
        <v>870</v>
      </c>
      <c r="C479" s="15" t="s">
        <v>871</v>
      </c>
      <c r="D479" s="16">
        <v>75</v>
      </c>
      <c r="E479" s="16">
        <v>345359.43</v>
      </c>
      <c r="F479" s="16">
        <v>31332</v>
      </c>
      <c r="G479" s="106"/>
      <c r="H479" s="16">
        <f t="shared" si="7"/>
        <v>11.02</v>
      </c>
    </row>
    <row r="480" spans="1:8" ht="13" x14ac:dyDescent="0.3">
      <c r="A480" s="15" t="s">
        <v>869</v>
      </c>
      <c r="B480" s="15" t="s">
        <v>870</v>
      </c>
      <c r="C480" s="15" t="s">
        <v>871</v>
      </c>
      <c r="D480" s="16">
        <v>100</v>
      </c>
      <c r="E480" s="16">
        <v>821468.35</v>
      </c>
      <c r="F480" s="16">
        <v>36445</v>
      </c>
      <c r="G480" s="107"/>
      <c r="H480" s="16">
        <f t="shared" si="7"/>
        <v>22.54</v>
      </c>
    </row>
    <row r="481" spans="1:8" ht="13" x14ac:dyDescent="0.3">
      <c r="A481" s="15" t="s">
        <v>872</v>
      </c>
      <c r="B481" s="15" t="s">
        <v>873</v>
      </c>
      <c r="C481" s="15" t="s">
        <v>874</v>
      </c>
      <c r="D481" s="16">
        <v>75</v>
      </c>
      <c r="E481" s="16">
        <v>1570.26</v>
      </c>
      <c r="F481" s="16">
        <v>204</v>
      </c>
      <c r="G481" s="16">
        <v>120</v>
      </c>
      <c r="H481" s="16">
        <f t="shared" si="7"/>
        <v>7.7</v>
      </c>
    </row>
    <row r="482" spans="1:8" ht="13" x14ac:dyDescent="0.3">
      <c r="A482" s="15" t="s">
        <v>875</v>
      </c>
      <c r="B482" s="15" t="s">
        <v>876</v>
      </c>
      <c r="C482" s="15" t="s">
        <v>877</v>
      </c>
      <c r="D482" s="16">
        <v>75</v>
      </c>
      <c r="E482" s="16">
        <v>14886.53</v>
      </c>
      <c r="F482" s="16">
        <v>1456</v>
      </c>
      <c r="G482" s="16">
        <v>729</v>
      </c>
      <c r="H482" s="16">
        <f t="shared" si="7"/>
        <v>10.220000000000001</v>
      </c>
    </row>
    <row r="483" spans="1:8" ht="13" x14ac:dyDescent="0.3">
      <c r="A483" s="15" t="s">
        <v>878</v>
      </c>
      <c r="B483" s="15" t="s">
        <v>879</v>
      </c>
      <c r="C483" s="15" t="s">
        <v>880</v>
      </c>
      <c r="D483" s="16">
        <v>75</v>
      </c>
      <c r="E483" s="16">
        <v>21201.52</v>
      </c>
      <c r="F483" s="16">
        <v>2386</v>
      </c>
      <c r="G483" s="105">
        <v>1029</v>
      </c>
      <c r="H483" s="16">
        <f t="shared" si="7"/>
        <v>8.89</v>
      </c>
    </row>
    <row r="484" spans="1:8" ht="13" x14ac:dyDescent="0.3">
      <c r="A484" s="15" t="s">
        <v>878</v>
      </c>
      <c r="B484" s="15" t="s">
        <v>879</v>
      </c>
      <c r="C484" s="15" t="s">
        <v>880</v>
      </c>
      <c r="D484" s="16">
        <v>100</v>
      </c>
      <c r="E484" s="16">
        <v>52.29</v>
      </c>
      <c r="F484" s="16">
        <v>7</v>
      </c>
      <c r="G484" s="107"/>
      <c r="H484" s="16">
        <f t="shared" si="7"/>
        <v>7.47</v>
      </c>
    </row>
    <row r="485" spans="1:8" ht="13" x14ac:dyDescent="0.3">
      <c r="A485" s="15" t="s">
        <v>881</v>
      </c>
      <c r="B485" s="15" t="s">
        <v>882</v>
      </c>
      <c r="C485" s="15" t="s">
        <v>883</v>
      </c>
      <c r="D485" s="16">
        <v>100</v>
      </c>
      <c r="E485" s="16">
        <v>1278.4100000000001</v>
      </c>
      <c r="F485" s="16">
        <v>101</v>
      </c>
      <c r="G485" s="16">
        <v>51</v>
      </c>
      <c r="H485" s="16">
        <f t="shared" si="7"/>
        <v>12.66</v>
      </c>
    </row>
    <row r="486" spans="1:8" ht="13" x14ac:dyDescent="0.3">
      <c r="A486" s="15" t="s">
        <v>884</v>
      </c>
      <c r="B486" s="15" t="s">
        <v>885</v>
      </c>
      <c r="C486" s="15" t="s">
        <v>886</v>
      </c>
      <c r="D486" s="16">
        <v>100</v>
      </c>
      <c r="E486" s="16">
        <v>580242.29</v>
      </c>
      <c r="F486" s="16">
        <v>28439</v>
      </c>
      <c r="G486" s="16">
        <v>8037</v>
      </c>
      <c r="H486" s="16">
        <f t="shared" si="7"/>
        <v>20.399999999999999</v>
      </c>
    </row>
    <row r="487" spans="1:8" ht="13" x14ac:dyDescent="0.3">
      <c r="A487" s="15" t="s">
        <v>887</v>
      </c>
      <c r="B487" s="15" t="s">
        <v>888</v>
      </c>
      <c r="C487" s="15" t="s">
        <v>889</v>
      </c>
      <c r="D487" s="16">
        <v>75</v>
      </c>
      <c r="E487" s="16">
        <v>16352.84</v>
      </c>
      <c r="F487" s="16">
        <v>1499</v>
      </c>
      <c r="G487" s="105">
        <v>551</v>
      </c>
      <c r="H487" s="16">
        <f t="shared" si="7"/>
        <v>10.91</v>
      </c>
    </row>
    <row r="488" spans="1:8" ht="13" x14ac:dyDescent="0.3">
      <c r="A488" s="15" t="s">
        <v>887</v>
      </c>
      <c r="B488" s="15" t="s">
        <v>888</v>
      </c>
      <c r="C488" s="15" t="s">
        <v>889</v>
      </c>
      <c r="D488" s="16">
        <v>100</v>
      </c>
      <c r="E488" s="16">
        <v>228.51</v>
      </c>
      <c r="F488" s="16">
        <v>19</v>
      </c>
      <c r="G488" s="107"/>
      <c r="H488" s="16">
        <f t="shared" si="7"/>
        <v>12.03</v>
      </c>
    </row>
    <row r="489" spans="1:8" ht="13" x14ac:dyDescent="0.3">
      <c r="A489" s="15" t="s">
        <v>890</v>
      </c>
      <c r="B489" s="15" t="s">
        <v>891</v>
      </c>
      <c r="C489" s="15" t="s">
        <v>892</v>
      </c>
      <c r="D489" s="16">
        <v>75</v>
      </c>
      <c r="E489" s="16">
        <v>867.44</v>
      </c>
      <c r="F489" s="16">
        <v>111</v>
      </c>
      <c r="G489" s="105">
        <v>70</v>
      </c>
      <c r="H489" s="16">
        <f t="shared" si="7"/>
        <v>7.81</v>
      </c>
    </row>
    <row r="490" spans="1:8" ht="13" x14ac:dyDescent="0.3">
      <c r="A490" s="15" t="s">
        <v>890</v>
      </c>
      <c r="B490" s="15" t="s">
        <v>891</v>
      </c>
      <c r="C490" s="15" t="s">
        <v>892</v>
      </c>
      <c r="D490" s="16">
        <v>100</v>
      </c>
      <c r="E490" s="16">
        <v>13.13</v>
      </c>
      <c r="F490" s="16">
        <v>2</v>
      </c>
      <c r="G490" s="107"/>
      <c r="H490" s="16">
        <f t="shared" si="7"/>
        <v>6.57</v>
      </c>
    </row>
    <row r="491" spans="1:8" ht="13" x14ac:dyDescent="0.3">
      <c r="A491" s="15" t="s">
        <v>893</v>
      </c>
      <c r="B491" s="15" t="s">
        <v>894</v>
      </c>
      <c r="C491" s="15" t="s">
        <v>895</v>
      </c>
      <c r="D491" s="16">
        <v>75</v>
      </c>
      <c r="E491" s="16">
        <v>6472.63</v>
      </c>
      <c r="F491" s="16">
        <v>747</v>
      </c>
      <c r="G491" s="105">
        <v>298</v>
      </c>
      <c r="H491" s="16">
        <f t="shared" si="7"/>
        <v>8.66</v>
      </c>
    </row>
    <row r="492" spans="1:8" ht="13" x14ac:dyDescent="0.3">
      <c r="A492" s="15" t="s">
        <v>893</v>
      </c>
      <c r="B492" s="15" t="s">
        <v>894</v>
      </c>
      <c r="C492" s="15" t="s">
        <v>895</v>
      </c>
      <c r="D492" s="16">
        <v>100</v>
      </c>
      <c r="E492" s="16">
        <v>121.82</v>
      </c>
      <c r="F492" s="16">
        <v>12</v>
      </c>
      <c r="G492" s="107"/>
      <c r="H492" s="16">
        <f t="shared" si="7"/>
        <v>10.15</v>
      </c>
    </row>
    <row r="493" spans="1:8" ht="13" x14ac:dyDescent="0.3">
      <c r="A493" s="15" t="s">
        <v>896</v>
      </c>
      <c r="B493" s="15" t="s">
        <v>897</v>
      </c>
      <c r="C493" s="15" t="s">
        <v>898</v>
      </c>
      <c r="D493" s="16">
        <v>75</v>
      </c>
      <c r="E493" s="16">
        <v>11270.58</v>
      </c>
      <c r="F493" s="16">
        <v>1072</v>
      </c>
      <c r="G493" s="105">
        <v>362</v>
      </c>
      <c r="H493" s="16">
        <f t="shared" si="7"/>
        <v>10.51</v>
      </c>
    </row>
    <row r="494" spans="1:8" ht="13" x14ac:dyDescent="0.3">
      <c r="A494" s="15" t="s">
        <v>896</v>
      </c>
      <c r="B494" s="15" t="s">
        <v>897</v>
      </c>
      <c r="C494" s="15" t="s">
        <v>898</v>
      </c>
      <c r="D494" s="16">
        <v>100</v>
      </c>
      <c r="E494" s="16">
        <v>5.16</v>
      </c>
      <c r="F494" s="16">
        <v>1</v>
      </c>
      <c r="G494" s="107"/>
      <c r="H494" s="16">
        <f t="shared" si="7"/>
        <v>5.16</v>
      </c>
    </row>
    <row r="495" spans="1:8" ht="13" x14ac:dyDescent="0.3">
      <c r="A495" s="15" t="s">
        <v>899</v>
      </c>
      <c r="B495" s="15" t="s">
        <v>900</v>
      </c>
      <c r="C495" s="15" t="s">
        <v>901</v>
      </c>
      <c r="D495" s="16">
        <v>75</v>
      </c>
      <c r="E495" s="16">
        <v>29237.29</v>
      </c>
      <c r="F495" s="16">
        <v>2456</v>
      </c>
      <c r="G495" s="105">
        <v>853</v>
      </c>
      <c r="H495" s="16">
        <f t="shared" si="7"/>
        <v>11.9</v>
      </c>
    </row>
    <row r="496" spans="1:8" ht="13" x14ac:dyDescent="0.3">
      <c r="A496" s="15" t="s">
        <v>899</v>
      </c>
      <c r="B496" s="15" t="s">
        <v>900</v>
      </c>
      <c r="C496" s="15" t="s">
        <v>901</v>
      </c>
      <c r="D496" s="16">
        <v>100</v>
      </c>
      <c r="E496" s="16">
        <v>265.60000000000002</v>
      </c>
      <c r="F496" s="16">
        <v>23</v>
      </c>
      <c r="G496" s="107"/>
      <c r="H496" s="16">
        <f t="shared" si="7"/>
        <v>11.55</v>
      </c>
    </row>
    <row r="497" spans="1:8" ht="13" x14ac:dyDescent="0.3">
      <c r="A497" s="15" t="s">
        <v>902</v>
      </c>
      <c r="B497" s="15" t="s">
        <v>903</v>
      </c>
      <c r="C497" s="15" t="s">
        <v>904</v>
      </c>
      <c r="D497" s="16">
        <v>75</v>
      </c>
      <c r="E497" s="16">
        <v>9708.75</v>
      </c>
      <c r="F497" s="16">
        <v>1469</v>
      </c>
      <c r="G497" s="105">
        <v>1336</v>
      </c>
      <c r="H497" s="16">
        <f t="shared" si="7"/>
        <v>6.61</v>
      </c>
    </row>
    <row r="498" spans="1:8" ht="13" x14ac:dyDescent="0.3">
      <c r="A498" s="15" t="s">
        <v>902</v>
      </c>
      <c r="B498" s="15" t="s">
        <v>903</v>
      </c>
      <c r="C498" s="15" t="s">
        <v>904</v>
      </c>
      <c r="D498" s="16">
        <v>100</v>
      </c>
      <c r="E498" s="16">
        <v>2464.5500000000002</v>
      </c>
      <c r="F498" s="16">
        <v>256</v>
      </c>
      <c r="G498" s="107"/>
      <c r="H498" s="16">
        <f t="shared" si="7"/>
        <v>9.6300000000000008</v>
      </c>
    </row>
    <row r="499" spans="1:8" ht="13" x14ac:dyDescent="0.3">
      <c r="A499" s="15" t="s">
        <v>905</v>
      </c>
      <c r="B499" s="15" t="s">
        <v>906</v>
      </c>
      <c r="C499" s="15" t="s">
        <v>907</v>
      </c>
      <c r="D499" s="16">
        <v>75</v>
      </c>
      <c r="E499" s="16">
        <v>233750.61</v>
      </c>
      <c r="F499" s="16">
        <v>19928</v>
      </c>
      <c r="G499" s="105">
        <v>10212</v>
      </c>
      <c r="H499" s="16">
        <f t="shared" si="7"/>
        <v>11.73</v>
      </c>
    </row>
    <row r="500" spans="1:8" ht="13" x14ac:dyDescent="0.3">
      <c r="A500" s="15" t="s">
        <v>905</v>
      </c>
      <c r="B500" s="15" t="s">
        <v>906</v>
      </c>
      <c r="C500" s="15" t="s">
        <v>907</v>
      </c>
      <c r="D500" s="16">
        <v>100</v>
      </c>
      <c r="E500" s="16">
        <v>27022.67</v>
      </c>
      <c r="F500" s="16">
        <v>188</v>
      </c>
      <c r="G500" s="107"/>
      <c r="H500" s="16">
        <f t="shared" si="7"/>
        <v>143.74</v>
      </c>
    </row>
    <row r="501" spans="1:8" ht="13" x14ac:dyDescent="0.3">
      <c r="A501" s="15" t="s">
        <v>908</v>
      </c>
      <c r="B501" s="15" t="s">
        <v>909</v>
      </c>
      <c r="C501" s="15" t="s">
        <v>910</v>
      </c>
      <c r="D501" s="16">
        <v>100</v>
      </c>
      <c r="E501" s="16">
        <v>557.9</v>
      </c>
      <c r="F501" s="16">
        <v>42</v>
      </c>
      <c r="G501" s="16">
        <v>24</v>
      </c>
      <c r="H501" s="16">
        <f t="shared" si="7"/>
        <v>13.28</v>
      </c>
    </row>
    <row r="502" spans="1:8" ht="13" x14ac:dyDescent="0.3">
      <c r="A502" s="15" t="s">
        <v>911</v>
      </c>
      <c r="B502" s="15" t="s">
        <v>912</v>
      </c>
      <c r="C502" s="15" t="s">
        <v>913</v>
      </c>
      <c r="D502" s="16">
        <v>50</v>
      </c>
      <c r="E502" s="16">
        <v>1146.1199999999999</v>
      </c>
      <c r="F502" s="16">
        <v>62</v>
      </c>
      <c r="G502" s="105">
        <v>1306</v>
      </c>
      <c r="H502" s="16">
        <f t="shared" si="7"/>
        <v>18.489999999999998</v>
      </c>
    </row>
    <row r="503" spans="1:8" ht="13" x14ac:dyDescent="0.3">
      <c r="A503" s="15" t="s">
        <v>911</v>
      </c>
      <c r="B503" s="15" t="s">
        <v>912</v>
      </c>
      <c r="C503" s="15" t="s">
        <v>913</v>
      </c>
      <c r="D503" s="16">
        <v>100</v>
      </c>
      <c r="E503" s="16">
        <v>59675.86</v>
      </c>
      <c r="F503" s="16">
        <v>2994</v>
      </c>
      <c r="G503" s="107"/>
      <c r="H503" s="16">
        <f t="shared" si="7"/>
        <v>19.93</v>
      </c>
    </row>
    <row r="504" spans="1:8" ht="13" x14ac:dyDescent="0.3">
      <c r="A504" s="15" t="s">
        <v>914</v>
      </c>
      <c r="B504" s="15" t="s">
        <v>915</v>
      </c>
      <c r="C504" s="15" t="s">
        <v>916</v>
      </c>
      <c r="D504" s="16">
        <v>50</v>
      </c>
      <c r="E504" s="16">
        <v>4803.5200000000004</v>
      </c>
      <c r="F504" s="16">
        <v>156</v>
      </c>
      <c r="G504" s="105">
        <v>900</v>
      </c>
      <c r="H504" s="16">
        <f t="shared" si="7"/>
        <v>30.79</v>
      </c>
    </row>
    <row r="505" spans="1:8" ht="13" x14ac:dyDescent="0.3">
      <c r="A505" s="15" t="s">
        <v>914</v>
      </c>
      <c r="B505" s="15" t="s">
        <v>915</v>
      </c>
      <c r="C505" s="15" t="s">
        <v>916</v>
      </c>
      <c r="D505" s="16">
        <v>100</v>
      </c>
      <c r="E505" s="16">
        <v>56099.35</v>
      </c>
      <c r="F505" s="16">
        <v>2002</v>
      </c>
      <c r="G505" s="107"/>
      <c r="H505" s="16">
        <f t="shared" si="7"/>
        <v>28.02</v>
      </c>
    </row>
    <row r="506" spans="1:8" ht="13" x14ac:dyDescent="0.3">
      <c r="A506" s="15" t="s">
        <v>917</v>
      </c>
      <c r="B506" s="15" t="s">
        <v>918</v>
      </c>
      <c r="C506" s="15" t="s">
        <v>919</v>
      </c>
      <c r="D506" s="16">
        <v>50</v>
      </c>
      <c r="E506" s="16">
        <v>2728.24</v>
      </c>
      <c r="F506" s="16">
        <v>105</v>
      </c>
      <c r="G506" s="105">
        <v>311</v>
      </c>
      <c r="H506" s="16">
        <f t="shared" si="7"/>
        <v>25.98</v>
      </c>
    </row>
    <row r="507" spans="1:8" ht="13" x14ac:dyDescent="0.3">
      <c r="A507" s="15" t="s">
        <v>917</v>
      </c>
      <c r="B507" s="15" t="s">
        <v>918</v>
      </c>
      <c r="C507" s="15" t="s">
        <v>919</v>
      </c>
      <c r="D507" s="16">
        <v>100</v>
      </c>
      <c r="E507" s="16">
        <v>17609.93</v>
      </c>
      <c r="F507" s="16">
        <v>616</v>
      </c>
      <c r="G507" s="107"/>
      <c r="H507" s="16">
        <f t="shared" si="7"/>
        <v>28.59</v>
      </c>
    </row>
    <row r="508" spans="1:8" ht="13" x14ac:dyDescent="0.3">
      <c r="A508" s="15" t="s">
        <v>920</v>
      </c>
      <c r="B508" s="15" t="s">
        <v>921</v>
      </c>
      <c r="C508" s="15" t="s">
        <v>922</v>
      </c>
      <c r="D508" s="16">
        <v>75</v>
      </c>
      <c r="E508" s="16">
        <v>40.98</v>
      </c>
      <c r="F508" s="16">
        <v>4</v>
      </c>
      <c r="G508" s="105">
        <v>131</v>
      </c>
      <c r="H508" s="16">
        <f t="shared" si="7"/>
        <v>10.25</v>
      </c>
    </row>
    <row r="509" spans="1:8" ht="13" x14ac:dyDescent="0.3">
      <c r="A509" s="15" t="s">
        <v>920</v>
      </c>
      <c r="B509" s="15" t="s">
        <v>921</v>
      </c>
      <c r="C509" s="15" t="s">
        <v>922</v>
      </c>
      <c r="D509" s="16">
        <v>100</v>
      </c>
      <c r="E509" s="16">
        <v>1691.28</v>
      </c>
      <c r="F509" s="16">
        <v>137</v>
      </c>
      <c r="G509" s="107"/>
      <c r="H509" s="16">
        <f t="shared" si="7"/>
        <v>12.35</v>
      </c>
    </row>
    <row r="510" spans="1:8" ht="13" x14ac:dyDescent="0.3">
      <c r="A510" s="15" t="s">
        <v>923</v>
      </c>
      <c r="B510" s="15" t="s">
        <v>924</v>
      </c>
      <c r="C510" s="15" t="s">
        <v>925</v>
      </c>
      <c r="D510" s="16">
        <v>100</v>
      </c>
      <c r="E510" s="16">
        <v>61957.69</v>
      </c>
      <c r="F510" s="16">
        <v>1467</v>
      </c>
      <c r="G510" s="16">
        <v>766</v>
      </c>
      <c r="H510" s="16">
        <f t="shared" si="7"/>
        <v>42.23</v>
      </c>
    </row>
    <row r="511" spans="1:8" ht="13" x14ac:dyDescent="0.3">
      <c r="A511" s="15" t="s">
        <v>926</v>
      </c>
      <c r="B511" s="15" t="s">
        <v>927</v>
      </c>
      <c r="C511" s="15" t="s">
        <v>928</v>
      </c>
      <c r="D511" s="16">
        <v>100</v>
      </c>
      <c r="E511" s="16">
        <v>12122.8</v>
      </c>
      <c r="F511" s="16">
        <v>134</v>
      </c>
      <c r="G511" s="16">
        <v>128</v>
      </c>
      <c r="H511" s="16">
        <f t="shared" si="7"/>
        <v>90.47</v>
      </c>
    </row>
    <row r="512" spans="1:8" ht="13" x14ac:dyDescent="0.3">
      <c r="A512" s="15" t="s">
        <v>929</v>
      </c>
      <c r="B512" s="15" t="s">
        <v>930</v>
      </c>
      <c r="C512" s="15" t="s">
        <v>931</v>
      </c>
      <c r="D512" s="16">
        <v>100</v>
      </c>
      <c r="E512" s="16">
        <v>33.78</v>
      </c>
      <c r="F512" s="16">
        <v>2</v>
      </c>
      <c r="G512" s="16">
        <v>1</v>
      </c>
      <c r="H512" s="16">
        <f t="shared" si="7"/>
        <v>16.89</v>
      </c>
    </row>
    <row r="513" spans="1:8" ht="13" x14ac:dyDescent="0.3">
      <c r="A513" s="15" t="s">
        <v>932</v>
      </c>
      <c r="B513" s="15" t="s">
        <v>933</v>
      </c>
      <c r="C513" s="15" t="s">
        <v>934</v>
      </c>
      <c r="D513" s="16">
        <v>100</v>
      </c>
      <c r="E513" s="16">
        <v>5.25</v>
      </c>
      <c r="F513" s="16">
        <v>1</v>
      </c>
      <c r="G513" s="16">
        <v>1</v>
      </c>
      <c r="H513" s="16">
        <f t="shared" si="7"/>
        <v>5.25</v>
      </c>
    </row>
    <row r="514" spans="1:8" ht="13" x14ac:dyDescent="0.3">
      <c r="A514" s="15" t="s">
        <v>935</v>
      </c>
      <c r="B514" s="15" t="s">
        <v>936</v>
      </c>
      <c r="C514" s="15" t="s">
        <v>937</v>
      </c>
      <c r="D514" s="16">
        <v>100</v>
      </c>
      <c r="E514" s="16">
        <v>20.079999999999998</v>
      </c>
      <c r="F514" s="16">
        <v>2</v>
      </c>
      <c r="G514" s="16">
        <v>2</v>
      </c>
      <c r="H514" s="16">
        <f t="shared" si="7"/>
        <v>10.039999999999999</v>
      </c>
    </row>
    <row r="515" spans="1:8" ht="13" x14ac:dyDescent="0.3">
      <c r="A515" s="10" t="s">
        <v>938</v>
      </c>
      <c r="B515" s="11" t="s">
        <v>939</v>
      </c>
      <c r="C515" s="11" t="s">
        <v>940</v>
      </c>
      <c r="D515" s="18">
        <v>100</v>
      </c>
      <c r="E515" s="19">
        <v>1825360.13</v>
      </c>
      <c r="F515" s="20">
        <v>31058</v>
      </c>
      <c r="G515" s="20">
        <v>19898</v>
      </c>
      <c r="H515" s="13">
        <f t="shared" si="7"/>
        <v>58.77</v>
      </c>
    </row>
    <row r="516" spans="1:8" ht="13" x14ac:dyDescent="0.3">
      <c r="A516" s="15" t="s">
        <v>941</v>
      </c>
      <c r="B516" s="15" t="s">
        <v>942</v>
      </c>
      <c r="C516" s="15" t="s">
        <v>943</v>
      </c>
      <c r="D516" s="16">
        <v>100</v>
      </c>
      <c r="E516" s="16">
        <v>333440.37</v>
      </c>
      <c r="F516" s="16">
        <v>5713</v>
      </c>
      <c r="G516" s="16">
        <v>1388</v>
      </c>
      <c r="H516" s="16">
        <f t="shared" si="7"/>
        <v>58.37</v>
      </c>
    </row>
    <row r="517" spans="1:8" ht="13" x14ac:dyDescent="0.3">
      <c r="A517" s="15" t="s">
        <v>944</v>
      </c>
      <c r="B517" s="15" t="s">
        <v>945</v>
      </c>
      <c r="C517" s="15" t="s">
        <v>946</v>
      </c>
      <c r="D517" s="16">
        <v>100</v>
      </c>
      <c r="E517" s="16">
        <v>253971.1</v>
      </c>
      <c r="F517" s="16">
        <v>1732</v>
      </c>
      <c r="G517" s="16">
        <v>539</v>
      </c>
      <c r="H517" s="16">
        <f t="shared" si="7"/>
        <v>146.63</v>
      </c>
    </row>
    <row r="518" spans="1:8" ht="13" x14ac:dyDescent="0.3">
      <c r="A518" s="15" t="s">
        <v>947</v>
      </c>
      <c r="B518" s="15" t="s">
        <v>948</v>
      </c>
      <c r="C518" s="15" t="s">
        <v>949</v>
      </c>
      <c r="D518" s="16">
        <v>100</v>
      </c>
      <c r="E518" s="16">
        <v>665523.15</v>
      </c>
      <c r="F518" s="16">
        <v>21611</v>
      </c>
      <c r="G518" s="16">
        <v>17367</v>
      </c>
      <c r="H518" s="16">
        <f t="shared" si="7"/>
        <v>30.8</v>
      </c>
    </row>
    <row r="519" spans="1:8" ht="13" x14ac:dyDescent="0.3">
      <c r="A519" s="15" t="s">
        <v>950</v>
      </c>
      <c r="B519" s="15" t="s">
        <v>951</v>
      </c>
      <c r="C519" s="15" t="s">
        <v>952</v>
      </c>
      <c r="D519" s="16">
        <v>100</v>
      </c>
      <c r="E519" s="16">
        <v>6420.9</v>
      </c>
      <c r="F519" s="16">
        <v>23</v>
      </c>
      <c r="G519" s="16">
        <v>13</v>
      </c>
      <c r="H519" s="16">
        <f t="shared" si="7"/>
        <v>279.17</v>
      </c>
    </row>
    <row r="520" spans="1:8" ht="13" x14ac:dyDescent="0.3">
      <c r="A520" s="15" t="s">
        <v>953</v>
      </c>
      <c r="B520" s="15" t="s">
        <v>954</v>
      </c>
      <c r="C520" s="15" t="s">
        <v>955</v>
      </c>
      <c r="D520" s="16">
        <v>100</v>
      </c>
      <c r="E520" s="16">
        <v>206079.61</v>
      </c>
      <c r="F520" s="16">
        <v>172</v>
      </c>
      <c r="G520" s="16">
        <v>141</v>
      </c>
      <c r="H520" s="16">
        <f t="shared" ref="H520:H562" si="8">ROUND(E520/F520,2)</f>
        <v>1198.1400000000001</v>
      </c>
    </row>
    <row r="521" spans="1:8" ht="13" x14ac:dyDescent="0.3">
      <c r="A521" s="15" t="s">
        <v>956</v>
      </c>
      <c r="B521" s="15" t="s">
        <v>957</v>
      </c>
      <c r="C521" s="15" t="s">
        <v>958</v>
      </c>
      <c r="D521" s="16">
        <v>100</v>
      </c>
      <c r="E521" s="16">
        <v>388.5</v>
      </c>
      <c r="F521" s="16">
        <v>1</v>
      </c>
      <c r="G521" s="16">
        <v>1</v>
      </c>
      <c r="H521" s="16">
        <f t="shared" si="8"/>
        <v>388.5</v>
      </c>
    </row>
    <row r="522" spans="1:8" ht="13" x14ac:dyDescent="0.3">
      <c r="A522" s="15" t="s">
        <v>959</v>
      </c>
      <c r="B522" s="15" t="s">
        <v>960</v>
      </c>
      <c r="C522" s="15" t="s">
        <v>961</v>
      </c>
      <c r="D522" s="16">
        <v>100</v>
      </c>
      <c r="E522" s="16">
        <v>359536.5</v>
      </c>
      <c r="F522" s="16">
        <v>1806</v>
      </c>
      <c r="G522" s="16">
        <v>515</v>
      </c>
      <c r="H522" s="16">
        <f t="shared" si="8"/>
        <v>199.08</v>
      </c>
    </row>
    <row r="523" spans="1:8" ht="26" x14ac:dyDescent="0.3">
      <c r="A523" s="10" t="s">
        <v>962</v>
      </c>
      <c r="B523" s="11" t="s">
        <v>963</v>
      </c>
      <c r="C523" s="11" t="s">
        <v>964</v>
      </c>
      <c r="D523" s="18" t="s">
        <v>481</v>
      </c>
      <c r="E523" s="19">
        <f>SUM(E524+E525)</f>
        <v>979424.19000000006</v>
      </c>
      <c r="F523" s="20">
        <f>SUM(F524+F525)</f>
        <v>23663</v>
      </c>
      <c r="G523" s="20">
        <v>20513</v>
      </c>
      <c r="H523" s="13">
        <f t="shared" si="8"/>
        <v>41.39</v>
      </c>
    </row>
    <row r="524" spans="1:8" ht="13" x14ac:dyDescent="0.3">
      <c r="A524" s="15" t="s">
        <v>962</v>
      </c>
      <c r="B524" s="15" t="s">
        <v>963</v>
      </c>
      <c r="C524" s="15" t="s">
        <v>964</v>
      </c>
      <c r="D524" s="16">
        <v>75</v>
      </c>
      <c r="E524" s="16">
        <v>237473.29</v>
      </c>
      <c r="F524" s="16">
        <v>19828</v>
      </c>
      <c r="G524" s="105">
        <v>20513</v>
      </c>
      <c r="H524" s="16">
        <f t="shared" si="8"/>
        <v>11.98</v>
      </c>
    </row>
    <row r="525" spans="1:8" ht="13" x14ac:dyDescent="0.3">
      <c r="A525" s="15" t="s">
        <v>962</v>
      </c>
      <c r="B525" s="15" t="s">
        <v>963</v>
      </c>
      <c r="C525" s="15" t="s">
        <v>964</v>
      </c>
      <c r="D525" s="16">
        <v>100</v>
      </c>
      <c r="E525" s="16">
        <v>741950.9</v>
      </c>
      <c r="F525" s="16">
        <v>3835</v>
      </c>
      <c r="G525" s="107"/>
      <c r="H525" s="16">
        <f t="shared" si="8"/>
        <v>193.47</v>
      </c>
    </row>
    <row r="526" spans="1:8" ht="13" x14ac:dyDescent="0.3">
      <c r="A526" s="15" t="s">
        <v>965</v>
      </c>
      <c r="B526" s="15" t="s">
        <v>966</v>
      </c>
      <c r="C526" s="15" t="s">
        <v>967</v>
      </c>
      <c r="D526" s="16">
        <v>100</v>
      </c>
      <c r="E526" s="16">
        <v>3072.06</v>
      </c>
      <c r="F526" s="16">
        <v>82</v>
      </c>
      <c r="G526" s="16">
        <v>55</v>
      </c>
      <c r="H526" s="16">
        <f t="shared" si="8"/>
        <v>37.46</v>
      </c>
    </row>
    <row r="527" spans="1:8" ht="13" x14ac:dyDescent="0.3">
      <c r="A527" s="15" t="s">
        <v>968</v>
      </c>
      <c r="B527" s="15" t="s">
        <v>969</v>
      </c>
      <c r="C527" s="15" t="s">
        <v>970</v>
      </c>
      <c r="D527" s="16">
        <v>100</v>
      </c>
      <c r="E527" s="16">
        <v>47.59</v>
      </c>
      <c r="F527" s="16">
        <v>4</v>
      </c>
      <c r="G527" s="16">
        <v>4</v>
      </c>
      <c r="H527" s="16">
        <f t="shared" si="8"/>
        <v>11.9</v>
      </c>
    </row>
    <row r="528" spans="1:8" ht="13" x14ac:dyDescent="0.3">
      <c r="A528" s="15" t="s">
        <v>971</v>
      </c>
      <c r="B528" s="15" t="s">
        <v>972</v>
      </c>
      <c r="C528" s="15" t="s">
        <v>973</v>
      </c>
      <c r="D528" s="16">
        <v>100</v>
      </c>
      <c r="E528" s="16">
        <v>693376.49</v>
      </c>
      <c r="F528" s="16">
        <v>3711</v>
      </c>
      <c r="G528" s="16">
        <v>2625</v>
      </c>
      <c r="H528" s="16">
        <f t="shared" si="8"/>
        <v>186.84</v>
      </c>
    </row>
    <row r="529" spans="1:8" ht="13" x14ac:dyDescent="0.3">
      <c r="A529" s="15" t="s">
        <v>974</v>
      </c>
      <c r="B529" s="15" t="s">
        <v>975</v>
      </c>
      <c r="C529" s="15" t="s">
        <v>976</v>
      </c>
      <c r="D529" s="16">
        <v>75</v>
      </c>
      <c r="E529" s="16">
        <v>224610.05</v>
      </c>
      <c r="F529" s="16">
        <v>19629</v>
      </c>
      <c r="G529" s="16">
        <v>17804</v>
      </c>
      <c r="H529" s="16">
        <f t="shared" si="8"/>
        <v>11.44</v>
      </c>
    </row>
    <row r="530" spans="1:8" ht="13" x14ac:dyDescent="0.3">
      <c r="A530" s="15" t="s">
        <v>977</v>
      </c>
      <c r="B530" s="15" t="s">
        <v>978</v>
      </c>
      <c r="C530" s="15" t="s">
        <v>979</v>
      </c>
      <c r="D530" s="16">
        <v>75</v>
      </c>
      <c r="E530" s="16">
        <v>2298.12</v>
      </c>
      <c r="F530" s="16">
        <v>34</v>
      </c>
      <c r="G530" s="16">
        <v>28</v>
      </c>
      <c r="H530" s="16">
        <f t="shared" si="8"/>
        <v>67.59</v>
      </c>
    </row>
    <row r="531" spans="1:8" ht="13" x14ac:dyDescent="0.3">
      <c r="A531" s="15" t="s">
        <v>980</v>
      </c>
      <c r="B531" s="15" t="s">
        <v>981</v>
      </c>
      <c r="C531" s="15" t="s">
        <v>982</v>
      </c>
      <c r="D531" s="16">
        <v>75</v>
      </c>
      <c r="E531" s="16">
        <v>10552.35</v>
      </c>
      <c r="F531" s="16">
        <v>164</v>
      </c>
      <c r="G531" s="105">
        <v>165</v>
      </c>
      <c r="H531" s="16">
        <f t="shared" si="8"/>
        <v>64.34</v>
      </c>
    </row>
    <row r="532" spans="1:8" ht="13" x14ac:dyDescent="0.3">
      <c r="A532" s="15" t="s">
        <v>980</v>
      </c>
      <c r="B532" s="15" t="s">
        <v>981</v>
      </c>
      <c r="C532" s="15" t="s">
        <v>982</v>
      </c>
      <c r="D532" s="16">
        <v>100</v>
      </c>
      <c r="E532" s="16">
        <v>17.02</v>
      </c>
      <c r="F532" s="16">
        <v>1</v>
      </c>
      <c r="G532" s="107"/>
      <c r="H532" s="16">
        <f t="shared" si="8"/>
        <v>17.02</v>
      </c>
    </row>
    <row r="533" spans="1:8" ht="13" x14ac:dyDescent="0.3">
      <c r="A533" s="15" t="s">
        <v>983</v>
      </c>
      <c r="B533" s="15" t="s">
        <v>984</v>
      </c>
      <c r="C533" s="15" t="s">
        <v>985</v>
      </c>
      <c r="D533" s="16">
        <v>75</v>
      </c>
      <c r="E533" s="16">
        <v>12.77</v>
      </c>
      <c r="F533" s="16">
        <v>1</v>
      </c>
      <c r="G533" s="16">
        <v>1</v>
      </c>
      <c r="H533" s="16">
        <f t="shared" si="8"/>
        <v>12.77</v>
      </c>
    </row>
    <row r="534" spans="1:8" ht="13" x14ac:dyDescent="0.3">
      <c r="A534" s="15" t="s">
        <v>986</v>
      </c>
      <c r="B534" s="15" t="s">
        <v>987</v>
      </c>
      <c r="C534" s="15" t="s">
        <v>988</v>
      </c>
      <c r="D534" s="16">
        <v>100</v>
      </c>
      <c r="E534" s="16">
        <v>45282.239999999998</v>
      </c>
      <c r="F534" s="16">
        <v>32</v>
      </c>
      <c r="G534" s="16">
        <v>29</v>
      </c>
      <c r="H534" s="16">
        <f t="shared" si="8"/>
        <v>1415.07</v>
      </c>
    </row>
    <row r="535" spans="1:8" ht="13" x14ac:dyDescent="0.3">
      <c r="A535" s="15" t="s">
        <v>989</v>
      </c>
      <c r="B535" s="15" t="s">
        <v>990</v>
      </c>
      <c r="C535" s="15" t="s">
        <v>991</v>
      </c>
      <c r="D535" s="16">
        <v>100</v>
      </c>
      <c r="E535" s="16">
        <v>155.5</v>
      </c>
      <c r="F535" s="16">
        <v>5</v>
      </c>
      <c r="G535" s="16">
        <v>3</v>
      </c>
      <c r="H535" s="16">
        <f t="shared" si="8"/>
        <v>31.1</v>
      </c>
    </row>
    <row r="536" spans="1:8" ht="26" x14ac:dyDescent="0.3">
      <c r="A536" s="10" t="s">
        <v>992</v>
      </c>
      <c r="B536" s="11" t="s">
        <v>993</v>
      </c>
      <c r="C536" s="11" t="s">
        <v>994</v>
      </c>
      <c r="D536" s="18" t="s">
        <v>510</v>
      </c>
      <c r="E536" s="19">
        <f>SUM(E537+E538+E539)</f>
        <v>17344.52</v>
      </c>
      <c r="F536" s="20">
        <f>SUM(F537+F538+F539)</f>
        <v>798</v>
      </c>
      <c r="G536" s="20">
        <v>425</v>
      </c>
      <c r="H536" s="13">
        <f t="shared" si="8"/>
        <v>21.73</v>
      </c>
    </row>
    <row r="537" spans="1:8" ht="13" x14ac:dyDescent="0.3">
      <c r="A537" s="15" t="s">
        <v>992</v>
      </c>
      <c r="B537" s="15" t="s">
        <v>993</v>
      </c>
      <c r="C537" s="15" t="s">
        <v>994</v>
      </c>
      <c r="D537" s="16">
        <v>50</v>
      </c>
      <c r="E537" s="16">
        <v>12281.55</v>
      </c>
      <c r="F537" s="16">
        <v>515</v>
      </c>
      <c r="G537" s="105">
        <v>425</v>
      </c>
      <c r="H537" s="16">
        <f t="shared" si="8"/>
        <v>23.85</v>
      </c>
    </row>
    <row r="538" spans="1:8" ht="13" x14ac:dyDescent="0.3">
      <c r="A538" s="15" t="s">
        <v>992</v>
      </c>
      <c r="B538" s="15" t="s">
        <v>993</v>
      </c>
      <c r="C538" s="15" t="s">
        <v>994</v>
      </c>
      <c r="D538" s="16">
        <v>75</v>
      </c>
      <c r="E538" s="16">
        <v>3529.54</v>
      </c>
      <c r="F538" s="16">
        <v>264</v>
      </c>
      <c r="G538" s="106"/>
      <c r="H538" s="16">
        <f t="shared" si="8"/>
        <v>13.37</v>
      </c>
    </row>
    <row r="539" spans="1:8" ht="13" x14ac:dyDescent="0.3">
      <c r="A539" s="15" t="s">
        <v>992</v>
      </c>
      <c r="B539" s="15" t="s">
        <v>993</v>
      </c>
      <c r="C539" s="15" t="s">
        <v>994</v>
      </c>
      <c r="D539" s="16">
        <v>100</v>
      </c>
      <c r="E539" s="16">
        <v>1533.43</v>
      </c>
      <c r="F539" s="16">
        <v>19</v>
      </c>
      <c r="G539" s="107"/>
      <c r="H539" s="16">
        <f t="shared" si="8"/>
        <v>80.709999999999994</v>
      </c>
    </row>
    <row r="540" spans="1:8" ht="13" x14ac:dyDescent="0.3">
      <c r="A540" s="15" t="s">
        <v>995</v>
      </c>
      <c r="B540" s="15" t="s">
        <v>996</v>
      </c>
      <c r="C540" s="15" t="s">
        <v>997</v>
      </c>
      <c r="D540" s="16">
        <v>75</v>
      </c>
      <c r="E540" s="16">
        <v>300.67</v>
      </c>
      <c r="F540" s="16">
        <v>37</v>
      </c>
      <c r="G540" s="16">
        <v>26</v>
      </c>
      <c r="H540" s="16">
        <f t="shared" si="8"/>
        <v>8.1300000000000008</v>
      </c>
    </row>
    <row r="541" spans="1:8" ht="13" x14ac:dyDescent="0.3">
      <c r="A541" s="15" t="s">
        <v>998</v>
      </c>
      <c r="B541" s="15" t="s">
        <v>999</v>
      </c>
      <c r="C541" s="15" t="s">
        <v>1000</v>
      </c>
      <c r="D541" s="16">
        <v>50</v>
      </c>
      <c r="E541" s="16">
        <v>3621.26</v>
      </c>
      <c r="F541" s="16">
        <v>166</v>
      </c>
      <c r="G541" s="105">
        <v>87</v>
      </c>
      <c r="H541" s="16">
        <f t="shared" si="8"/>
        <v>21.81</v>
      </c>
    </row>
    <row r="542" spans="1:8" ht="13" x14ac:dyDescent="0.3">
      <c r="A542" s="15" t="s">
        <v>998</v>
      </c>
      <c r="B542" s="15" t="s">
        <v>999</v>
      </c>
      <c r="C542" s="15" t="s">
        <v>1000</v>
      </c>
      <c r="D542" s="16">
        <v>100</v>
      </c>
      <c r="E542" s="16">
        <v>163.08000000000001</v>
      </c>
      <c r="F542" s="16">
        <v>2</v>
      </c>
      <c r="G542" s="107"/>
      <c r="H542" s="16">
        <f t="shared" si="8"/>
        <v>81.540000000000006</v>
      </c>
    </row>
    <row r="543" spans="1:8" ht="13" x14ac:dyDescent="0.3">
      <c r="A543" s="15" t="s">
        <v>1001</v>
      </c>
      <c r="B543" s="15" t="s">
        <v>1002</v>
      </c>
      <c r="C543" s="15" t="s">
        <v>1003</v>
      </c>
      <c r="D543" s="16">
        <v>50</v>
      </c>
      <c r="E543" s="16">
        <v>691.44</v>
      </c>
      <c r="F543" s="16">
        <v>40</v>
      </c>
      <c r="G543" s="105">
        <v>24</v>
      </c>
      <c r="H543" s="16">
        <f t="shared" si="8"/>
        <v>17.29</v>
      </c>
    </row>
    <row r="544" spans="1:8" ht="13" x14ac:dyDescent="0.3">
      <c r="A544" s="15" t="s">
        <v>1001</v>
      </c>
      <c r="B544" s="15" t="s">
        <v>1002</v>
      </c>
      <c r="C544" s="15" t="s">
        <v>1003</v>
      </c>
      <c r="D544" s="16">
        <v>100</v>
      </c>
      <c r="E544" s="16">
        <v>183.87</v>
      </c>
      <c r="F544" s="16">
        <v>3</v>
      </c>
      <c r="G544" s="107"/>
      <c r="H544" s="16">
        <f t="shared" si="8"/>
        <v>61.29</v>
      </c>
    </row>
    <row r="545" spans="1:8" ht="13" x14ac:dyDescent="0.3">
      <c r="A545" s="15" t="s">
        <v>1004</v>
      </c>
      <c r="B545" s="15" t="s">
        <v>1005</v>
      </c>
      <c r="C545" s="15" t="s">
        <v>1006</v>
      </c>
      <c r="D545" s="16">
        <v>50</v>
      </c>
      <c r="E545" s="16">
        <v>7968.85</v>
      </c>
      <c r="F545" s="16">
        <v>309</v>
      </c>
      <c r="G545" s="105">
        <v>242</v>
      </c>
      <c r="H545" s="16">
        <f t="shared" si="8"/>
        <v>25.79</v>
      </c>
    </row>
    <row r="546" spans="1:8" ht="13" x14ac:dyDescent="0.3">
      <c r="A546" s="15" t="s">
        <v>1004</v>
      </c>
      <c r="B546" s="15" t="s">
        <v>1005</v>
      </c>
      <c r="C546" s="15" t="s">
        <v>1006</v>
      </c>
      <c r="D546" s="16">
        <v>75</v>
      </c>
      <c r="E546" s="16">
        <v>2247.94</v>
      </c>
      <c r="F546" s="16">
        <v>150</v>
      </c>
      <c r="G546" s="106"/>
      <c r="H546" s="16">
        <f t="shared" si="8"/>
        <v>14.99</v>
      </c>
    </row>
    <row r="547" spans="1:8" ht="13" x14ac:dyDescent="0.3">
      <c r="A547" s="15" t="s">
        <v>1004</v>
      </c>
      <c r="B547" s="15" t="s">
        <v>1005</v>
      </c>
      <c r="C547" s="15" t="s">
        <v>1006</v>
      </c>
      <c r="D547" s="16">
        <v>100</v>
      </c>
      <c r="E547" s="16">
        <v>1186.48</v>
      </c>
      <c r="F547" s="16">
        <v>14</v>
      </c>
      <c r="G547" s="107"/>
      <c r="H547" s="16">
        <f t="shared" si="8"/>
        <v>84.75</v>
      </c>
    </row>
    <row r="548" spans="1:8" ht="13" x14ac:dyDescent="0.3">
      <c r="A548" s="15" t="s">
        <v>1007</v>
      </c>
      <c r="B548" s="15" t="s">
        <v>1008</v>
      </c>
      <c r="C548" s="15" t="s">
        <v>1009</v>
      </c>
      <c r="D548" s="16">
        <v>75</v>
      </c>
      <c r="E548" s="16">
        <v>219.92</v>
      </c>
      <c r="F548" s="16">
        <v>14</v>
      </c>
      <c r="G548" s="16">
        <v>9</v>
      </c>
      <c r="H548" s="16">
        <f t="shared" si="8"/>
        <v>15.71</v>
      </c>
    </row>
    <row r="549" spans="1:8" ht="13" x14ac:dyDescent="0.3">
      <c r="A549" s="15" t="s">
        <v>1010</v>
      </c>
      <c r="B549" s="15" t="s">
        <v>1011</v>
      </c>
      <c r="C549" s="15" t="s">
        <v>1012</v>
      </c>
      <c r="D549" s="16">
        <v>75</v>
      </c>
      <c r="E549" s="16">
        <v>761.01</v>
      </c>
      <c r="F549" s="16">
        <v>63</v>
      </c>
      <c r="G549" s="16">
        <v>39</v>
      </c>
      <c r="H549" s="16">
        <f t="shared" si="8"/>
        <v>12.08</v>
      </c>
    </row>
    <row r="550" spans="1:8" ht="13" x14ac:dyDescent="0.3">
      <c r="A550" s="10" t="s">
        <v>1013</v>
      </c>
      <c r="B550" s="11" t="s">
        <v>1014</v>
      </c>
      <c r="C550" s="11" t="s">
        <v>1015</v>
      </c>
      <c r="D550" s="18" t="s">
        <v>481</v>
      </c>
      <c r="E550" s="19">
        <f>SUM(E551+E552)</f>
        <v>38036.020000000004</v>
      </c>
      <c r="F550" s="20">
        <f>SUM(F551+F552)</f>
        <v>823</v>
      </c>
      <c r="G550" s="20">
        <v>566</v>
      </c>
      <c r="H550" s="19">
        <f t="shared" si="8"/>
        <v>46.22</v>
      </c>
    </row>
    <row r="551" spans="1:8" ht="13" x14ac:dyDescent="0.3">
      <c r="A551" s="15" t="s">
        <v>1013</v>
      </c>
      <c r="B551" s="15" t="s">
        <v>1014</v>
      </c>
      <c r="C551" s="15" t="s">
        <v>1015</v>
      </c>
      <c r="D551" s="16">
        <v>75</v>
      </c>
      <c r="E551" s="16">
        <v>5474.39</v>
      </c>
      <c r="F551" s="16">
        <v>103</v>
      </c>
      <c r="G551" s="105">
        <v>566</v>
      </c>
      <c r="H551" s="16">
        <f t="shared" si="8"/>
        <v>53.15</v>
      </c>
    </row>
    <row r="552" spans="1:8" ht="13" x14ac:dyDescent="0.3">
      <c r="A552" s="15" t="s">
        <v>1013</v>
      </c>
      <c r="B552" s="15" t="s">
        <v>1014</v>
      </c>
      <c r="C552" s="15" t="s">
        <v>1015</v>
      </c>
      <c r="D552" s="16">
        <v>100</v>
      </c>
      <c r="E552" s="16">
        <v>32561.63</v>
      </c>
      <c r="F552" s="16">
        <v>720</v>
      </c>
      <c r="G552" s="107"/>
      <c r="H552" s="16">
        <f t="shared" si="8"/>
        <v>45.22</v>
      </c>
    </row>
    <row r="553" spans="1:8" ht="13" x14ac:dyDescent="0.3">
      <c r="A553" s="15" t="s">
        <v>1016</v>
      </c>
      <c r="B553" s="15" t="s">
        <v>1017</v>
      </c>
      <c r="C553" s="15" t="s">
        <v>1018</v>
      </c>
      <c r="D553" s="16">
        <v>75</v>
      </c>
      <c r="E553" s="16">
        <v>1451.13</v>
      </c>
      <c r="F553" s="16">
        <v>25</v>
      </c>
      <c r="G553" s="105">
        <v>307</v>
      </c>
      <c r="H553" s="16">
        <f t="shared" si="8"/>
        <v>58.05</v>
      </c>
    </row>
    <row r="554" spans="1:8" ht="16" customHeight="1" x14ac:dyDescent="0.3">
      <c r="A554" s="15" t="s">
        <v>1016</v>
      </c>
      <c r="B554" s="15" t="s">
        <v>1017</v>
      </c>
      <c r="C554" s="15" t="s">
        <v>1018</v>
      </c>
      <c r="D554" s="16">
        <v>100</v>
      </c>
      <c r="E554" s="16">
        <v>15343.34</v>
      </c>
      <c r="F554" s="16">
        <v>437</v>
      </c>
      <c r="G554" s="107"/>
      <c r="H554" s="16">
        <f t="shared" si="8"/>
        <v>35.11</v>
      </c>
    </row>
    <row r="555" spans="1:8" ht="13" x14ac:dyDescent="0.3">
      <c r="A555" s="15" t="s">
        <v>1019</v>
      </c>
      <c r="B555" s="15" t="s">
        <v>1020</v>
      </c>
      <c r="C555" s="15" t="s">
        <v>1021</v>
      </c>
      <c r="D555" s="16">
        <v>75</v>
      </c>
      <c r="E555" s="16">
        <v>1451.13</v>
      </c>
      <c r="F555" s="16">
        <v>25</v>
      </c>
      <c r="G555" s="105">
        <v>58</v>
      </c>
      <c r="H555" s="16">
        <f t="shared" si="8"/>
        <v>58.05</v>
      </c>
    </row>
    <row r="556" spans="1:8" ht="13" x14ac:dyDescent="0.3">
      <c r="A556" s="15" t="s">
        <v>1019</v>
      </c>
      <c r="B556" s="15" t="s">
        <v>1020</v>
      </c>
      <c r="C556" s="15" t="s">
        <v>1021</v>
      </c>
      <c r="D556" s="16">
        <v>100</v>
      </c>
      <c r="E556" s="16">
        <v>5249.53</v>
      </c>
      <c r="F556" s="16">
        <v>64</v>
      </c>
      <c r="G556" s="107"/>
      <c r="H556" s="16">
        <f t="shared" si="8"/>
        <v>82.02</v>
      </c>
    </row>
    <row r="557" spans="1:8" ht="13" x14ac:dyDescent="0.3">
      <c r="A557" s="15" t="s">
        <v>1022</v>
      </c>
      <c r="B557" s="15" t="s">
        <v>1023</v>
      </c>
      <c r="C557" s="15" t="s">
        <v>1024</v>
      </c>
      <c r="D557" s="16">
        <v>100</v>
      </c>
      <c r="E557" s="16">
        <v>10093.81</v>
      </c>
      <c r="F557" s="16">
        <v>373</v>
      </c>
      <c r="G557" s="16">
        <v>251</v>
      </c>
      <c r="H557" s="16">
        <f t="shared" si="8"/>
        <v>27.06</v>
      </c>
    </row>
    <row r="558" spans="1:8" ht="13" x14ac:dyDescent="0.3">
      <c r="A558" s="15" t="s">
        <v>1025</v>
      </c>
      <c r="B558" s="15" t="s">
        <v>1026</v>
      </c>
      <c r="C558" s="15" t="s">
        <v>1027</v>
      </c>
      <c r="D558" s="16">
        <v>75</v>
      </c>
      <c r="E558" s="16">
        <v>4023.26</v>
      </c>
      <c r="F558" s="16">
        <v>78</v>
      </c>
      <c r="G558" s="105">
        <v>287</v>
      </c>
      <c r="H558" s="16">
        <f t="shared" si="8"/>
        <v>51.58</v>
      </c>
    </row>
    <row r="559" spans="1:8" ht="13" x14ac:dyDescent="0.3">
      <c r="A559" s="15" t="s">
        <v>1025</v>
      </c>
      <c r="B559" s="15" t="s">
        <v>1026</v>
      </c>
      <c r="C559" s="15" t="s">
        <v>1027</v>
      </c>
      <c r="D559" s="16">
        <v>100</v>
      </c>
      <c r="E559" s="16">
        <v>17218.29</v>
      </c>
      <c r="F559" s="16">
        <v>283</v>
      </c>
      <c r="G559" s="107"/>
      <c r="H559" s="16">
        <f t="shared" si="8"/>
        <v>60.84</v>
      </c>
    </row>
    <row r="560" spans="1:8" ht="13" x14ac:dyDescent="0.3">
      <c r="A560" s="15" t="s">
        <v>1028</v>
      </c>
      <c r="B560" s="15" t="s">
        <v>1029</v>
      </c>
      <c r="C560" s="15" t="s">
        <v>1027</v>
      </c>
      <c r="D560" s="16">
        <v>75</v>
      </c>
      <c r="E560" s="16">
        <v>4023.26</v>
      </c>
      <c r="F560" s="16">
        <v>78</v>
      </c>
      <c r="G560" s="105">
        <v>287</v>
      </c>
      <c r="H560" s="16">
        <f t="shared" si="8"/>
        <v>51.58</v>
      </c>
    </row>
    <row r="561" spans="1:8" ht="13.5" thickBot="1" x14ac:dyDescent="0.35">
      <c r="A561" s="15" t="s">
        <v>1028</v>
      </c>
      <c r="B561" s="15" t="s">
        <v>1029</v>
      </c>
      <c r="C561" s="15" t="s">
        <v>1027</v>
      </c>
      <c r="D561" s="16">
        <v>100</v>
      </c>
      <c r="E561" s="16">
        <v>17218.29</v>
      </c>
      <c r="F561" s="16">
        <v>283</v>
      </c>
      <c r="G561" s="107"/>
      <c r="H561" s="16">
        <f t="shared" si="8"/>
        <v>60.84</v>
      </c>
    </row>
    <row r="562" spans="1:8" ht="13.5" thickBot="1" x14ac:dyDescent="0.3">
      <c r="A562" s="125" t="s">
        <v>1030</v>
      </c>
      <c r="B562" s="126"/>
      <c r="C562" s="126"/>
      <c r="D562" s="127"/>
      <c r="E562" s="82">
        <f>E8+E11+E13+E24+E73+E277+E289+E314+E354+E377+E388+E416+E420+E477+E515+E523+E536+E550</f>
        <v>50432444.680000007</v>
      </c>
      <c r="F562" s="82">
        <f>F8+F11+F13+F24+F73+F277+F289+F314+F354+F377+F388+F416+F420+F477+F515+F523+F536+F550</f>
        <v>1175087</v>
      </c>
      <c r="G562" s="83">
        <v>443974</v>
      </c>
      <c r="H562" s="82">
        <f t="shared" si="8"/>
        <v>42.92</v>
      </c>
    </row>
    <row r="563" spans="1:8" ht="13" x14ac:dyDescent="0.3">
      <c r="A563" s="24"/>
      <c r="B563" s="25"/>
      <c r="C563" s="26"/>
      <c r="D563" s="26"/>
      <c r="E563" s="26"/>
      <c r="F563" s="26"/>
      <c r="G563" s="26"/>
      <c r="H563" s="26"/>
    </row>
    <row r="564" spans="1:8" ht="34" customHeight="1" thickBot="1" x14ac:dyDescent="0.3">
      <c r="A564" s="111" t="s">
        <v>1031</v>
      </c>
      <c r="B564" s="112"/>
      <c r="C564" s="112"/>
      <c r="D564" s="112"/>
      <c r="E564" s="112"/>
      <c r="F564" s="112"/>
      <c r="G564" s="112"/>
      <c r="H564" s="112"/>
    </row>
    <row r="565" spans="1:8" ht="39.5" thickBot="1" x14ac:dyDescent="0.3">
      <c r="A565" s="113" t="s">
        <v>1032</v>
      </c>
      <c r="B565" s="114"/>
      <c r="C565" s="115"/>
      <c r="D565" s="31" t="s">
        <v>3</v>
      </c>
      <c r="E565" s="31" t="s">
        <v>4</v>
      </c>
      <c r="F565" s="31" t="s">
        <v>5</v>
      </c>
      <c r="G565" s="31" t="s">
        <v>6</v>
      </c>
      <c r="H565" s="31" t="s">
        <v>7</v>
      </c>
    </row>
    <row r="566" spans="1:8" ht="13" x14ac:dyDescent="0.25">
      <c r="A566" s="116" t="s">
        <v>1033</v>
      </c>
      <c r="B566" s="117"/>
      <c r="C566" s="117"/>
      <c r="D566" s="27">
        <v>50</v>
      </c>
      <c r="E566" s="28">
        <v>31364.22</v>
      </c>
      <c r="F566" s="29">
        <v>4431</v>
      </c>
      <c r="G566" s="29">
        <v>3509</v>
      </c>
      <c r="H566" s="30">
        <f>ROUND(E566/F566,2)</f>
        <v>7.08</v>
      </c>
    </row>
    <row r="567" spans="1:8" ht="13.5" thickBot="1" x14ac:dyDescent="0.3">
      <c r="A567" s="118" t="s">
        <v>1034</v>
      </c>
      <c r="B567" s="119"/>
      <c r="C567" s="119"/>
      <c r="D567" s="84">
        <v>25</v>
      </c>
      <c r="E567" s="85">
        <v>3509.28</v>
      </c>
      <c r="F567" s="87">
        <v>385</v>
      </c>
      <c r="G567" s="87">
        <v>326</v>
      </c>
      <c r="H567" s="88">
        <f>ROUND(E567/F567,2)</f>
        <v>9.1199999999999992</v>
      </c>
    </row>
    <row r="568" spans="1:8" ht="13.5" thickBot="1" x14ac:dyDescent="0.3">
      <c r="A568" s="120" t="s">
        <v>1035</v>
      </c>
      <c r="B568" s="121"/>
      <c r="C568" s="121"/>
      <c r="D568" s="122"/>
      <c r="E568" s="86">
        <f>E566+E567</f>
        <v>34873.5</v>
      </c>
      <c r="F568" s="53">
        <f>F566+F567</f>
        <v>4816</v>
      </c>
      <c r="G568" s="53">
        <v>3835</v>
      </c>
      <c r="H568" s="86">
        <f>ROUND(E568/F568,2)</f>
        <v>7.24</v>
      </c>
    </row>
    <row r="569" spans="1:8" ht="13" x14ac:dyDescent="0.3">
      <c r="A569" s="24"/>
      <c r="B569" s="25"/>
      <c r="C569" s="26"/>
      <c r="D569" s="26"/>
      <c r="E569" s="26"/>
      <c r="F569" s="26"/>
      <c r="G569" s="26"/>
      <c r="H569" s="26"/>
    </row>
    <row r="570" spans="1:8" ht="32.5" customHeight="1" thickBot="1" x14ac:dyDescent="0.3">
      <c r="A570" s="123" t="s">
        <v>1036</v>
      </c>
      <c r="B570" s="124"/>
      <c r="C570" s="124"/>
      <c r="D570" s="124"/>
      <c r="E570" s="124"/>
      <c r="F570" s="124"/>
      <c r="G570" s="124"/>
      <c r="H570" s="124"/>
    </row>
    <row r="571" spans="1:8" ht="39.5" thickBot="1" x14ac:dyDescent="0.3">
      <c r="A571" s="31" t="s">
        <v>1037</v>
      </c>
      <c r="B571" s="31" t="s">
        <v>1</v>
      </c>
      <c r="C571" s="89" t="s">
        <v>2</v>
      </c>
      <c r="D571" s="31" t="s">
        <v>3</v>
      </c>
      <c r="E571" s="31" t="s">
        <v>4</v>
      </c>
      <c r="F571" s="31" t="s">
        <v>5</v>
      </c>
      <c r="G571" s="31" t="s">
        <v>1038</v>
      </c>
      <c r="H571" s="31" t="s">
        <v>7</v>
      </c>
    </row>
    <row r="572" spans="1:8" ht="13" x14ac:dyDescent="0.25">
      <c r="A572" s="138" t="s">
        <v>1039</v>
      </c>
      <c r="B572" s="139"/>
      <c r="C572" s="140"/>
      <c r="D572" s="18">
        <v>100</v>
      </c>
      <c r="E572" s="32">
        <f>E573</f>
        <v>219413.11</v>
      </c>
      <c r="F572" s="33">
        <f>F573</f>
        <v>11</v>
      </c>
      <c r="G572" s="33">
        <f>G573</f>
        <v>11</v>
      </c>
      <c r="H572" s="34">
        <f t="shared" ref="H572:H584" si="9">ROUND(E572/F572,2)</f>
        <v>19946.650000000001</v>
      </c>
    </row>
    <row r="573" spans="1:8" ht="13" x14ac:dyDescent="0.3">
      <c r="A573" s="35">
        <v>4</v>
      </c>
      <c r="B573" s="36" t="s">
        <v>139</v>
      </c>
      <c r="C573" s="36" t="s">
        <v>137</v>
      </c>
      <c r="D573" s="37">
        <v>100</v>
      </c>
      <c r="E573" s="38">
        <v>219413.11</v>
      </c>
      <c r="F573" s="39">
        <v>11</v>
      </c>
      <c r="G573" s="39">
        <v>11</v>
      </c>
      <c r="H573" s="40">
        <f t="shared" si="9"/>
        <v>19946.650000000001</v>
      </c>
    </row>
    <row r="574" spans="1:8" ht="13" x14ac:dyDescent="0.25">
      <c r="A574" s="141" t="s">
        <v>560</v>
      </c>
      <c r="B574" s="142"/>
      <c r="C574" s="143"/>
      <c r="D574" s="41">
        <v>100</v>
      </c>
      <c r="E574" s="42">
        <f>E575+E577+E576+E580+E579+E578</f>
        <v>1526756.1700000002</v>
      </c>
      <c r="F574" s="43">
        <f>F575+F577+F576+F580+F579+F578</f>
        <v>65</v>
      </c>
      <c r="G574" s="43">
        <f>G575+G577+G576+G580+G579+G578</f>
        <v>38</v>
      </c>
      <c r="H574" s="34">
        <f>ROUND(E574/F574,2)</f>
        <v>23488.560000000001</v>
      </c>
    </row>
    <row r="575" spans="1:8" ht="13" x14ac:dyDescent="0.3">
      <c r="A575" s="144">
        <v>8</v>
      </c>
      <c r="B575" s="36" t="s">
        <v>1040</v>
      </c>
      <c r="C575" s="44" t="s">
        <v>1041</v>
      </c>
      <c r="D575" s="37">
        <v>100</v>
      </c>
      <c r="E575" s="38">
        <v>14319</v>
      </c>
      <c r="F575" s="45">
        <v>2</v>
      </c>
      <c r="G575" s="45">
        <v>2</v>
      </c>
      <c r="H575" s="40">
        <f t="shared" si="9"/>
        <v>7159.5</v>
      </c>
    </row>
    <row r="576" spans="1:8" ht="13" x14ac:dyDescent="0.3">
      <c r="A576" s="145"/>
      <c r="B576" s="46" t="s">
        <v>1042</v>
      </c>
      <c r="C576" s="47" t="s">
        <v>1043</v>
      </c>
      <c r="D576" s="37">
        <v>100</v>
      </c>
      <c r="E576" s="38">
        <v>549.36</v>
      </c>
      <c r="F576" s="45">
        <v>1</v>
      </c>
      <c r="G576" s="45">
        <v>1</v>
      </c>
      <c r="H576" s="40">
        <f t="shared" si="9"/>
        <v>549.36</v>
      </c>
    </row>
    <row r="577" spans="1:8" ht="13" x14ac:dyDescent="0.3">
      <c r="A577" s="145"/>
      <c r="B577" s="36" t="s">
        <v>1044</v>
      </c>
      <c r="C577" s="44" t="s">
        <v>1045</v>
      </c>
      <c r="D577" s="37">
        <v>100</v>
      </c>
      <c r="E577" s="38">
        <v>5774.16</v>
      </c>
      <c r="F577" s="45">
        <v>1</v>
      </c>
      <c r="G577" s="45">
        <v>1</v>
      </c>
      <c r="H577" s="40">
        <f>ROUND(E577/F577,2)</f>
        <v>5774.16</v>
      </c>
    </row>
    <row r="578" spans="1:8" ht="13" x14ac:dyDescent="0.3">
      <c r="A578" s="145"/>
      <c r="B578" s="36" t="s">
        <v>1046</v>
      </c>
      <c r="C578" s="44" t="s">
        <v>1047</v>
      </c>
      <c r="D578" s="37">
        <v>100</v>
      </c>
      <c r="E578" s="38">
        <v>110207.8</v>
      </c>
      <c r="F578" s="45">
        <v>5</v>
      </c>
      <c r="G578" s="45">
        <v>4</v>
      </c>
      <c r="H578" s="40">
        <f>ROUND(E578/F578,2)</f>
        <v>22041.56</v>
      </c>
    </row>
    <row r="579" spans="1:8" ht="13" x14ac:dyDescent="0.3">
      <c r="A579" s="145"/>
      <c r="B579" s="46" t="s">
        <v>1048</v>
      </c>
      <c r="C579" s="47" t="s">
        <v>1049</v>
      </c>
      <c r="D579" s="37">
        <v>100</v>
      </c>
      <c r="E579" s="38">
        <v>296030.52</v>
      </c>
      <c r="F579" s="45">
        <v>6</v>
      </c>
      <c r="G579" s="45">
        <v>5</v>
      </c>
      <c r="H579" s="40">
        <f>ROUND(E579/F579,2)</f>
        <v>49338.42</v>
      </c>
    </row>
    <row r="580" spans="1:8" ht="13" x14ac:dyDescent="0.3">
      <c r="A580" s="145"/>
      <c r="B580" s="90" t="s">
        <v>1050</v>
      </c>
      <c r="C580" s="91" t="s">
        <v>1051</v>
      </c>
      <c r="D580" s="37">
        <v>100</v>
      </c>
      <c r="E580" s="38">
        <v>1099875.33</v>
      </c>
      <c r="F580" s="45">
        <v>50</v>
      </c>
      <c r="G580" s="45">
        <v>25</v>
      </c>
      <c r="H580" s="40">
        <f t="shared" si="9"/>
        <v>21997.51</v>
      </c>
    </row>
    <row r="581" spans="1:8" ht="13" x14ac:dyDescent="0.25">
      <c r="A581" s="135" t="s">
        <v>623</v>
      </c>
      <c r="B581" s="135"/>
      <c r="C581" s="135"/>
      <c r="D581" s="18">
        <v>100</v>
      </c>
      <c r="E581" s="32">
        <f>E582</f>
        <v>32310.76</v>
      </c>
      <c r="F581" s="33">
        <f>F582</f>
        <v>2</v>
      </c>
      <c r="G581" s="33">
        <f>G582</f>
        <v>1</v>
      </c>
      <c r="H581" s="34">
        <f t="shared" si="9"/>
        <v>16155.38</v>
      </c>
    </row>
    <row r="582" spans="1:8" ht="13" x14ac:dyDescent="0.3">
      <c r="A582" s="48">
        <v>9</v>
      </c>
      <c r="B582" s="46" t="s">
        <v>1052</v>
      </c>
      <c r="C582" s="49" t="s">
        <v>668</v>
      </c>
      <c r="D582" s="37">
        <v>100</v>
      </c>
      <c r="E582" s="38">
        <v>32310.76</v>
      </c>
      <c r="F582" s="39">
        <v>2</v>
      </c>
      <c r="G582" s="39">
        <v>1</v>
      </c>
      <c r="H582" s="50">
        <f t="shared" si="9"/>
        <v>16155.38</v>
      </c>
    </row>
    <row r="583" spans="1:8" ht="13" x14ac:dyDescent="0.25">
      <c r="A583" s="146" t="s">
        <v>776</v>
      </c>
      <c r="B583" s="147"/>
      <c r="C583" s="148"/>
      <c r="D583" s="51">
        <v>100</v>
      </c>
      <c r="E583" s="52">
        <f>E584</f>
        <v>518133.24</v>
      </c>
      <c r="F583" s="33">
        <f>F584</f>
        <v>18</v>
      </c>
      <c r="G583" s="33">
        <f>G584</f>
        <v>12</v>
      </c>
      <c r="H583" s="34">
        <f t="shared" si="9"/>
        <v>28785.18</v>
      </c>
    </row>
    <row r="584" spans="1:8" ht="13.5" thickBot="1" x14ac:dyDescent="0.35">
      <c r="A584" s="92">
        <v>14</v>
      </c>
      <c r="B584" s="90" t="s">
        <v>1053</v>
      </c>
      <c r="C584" s="90" t="s">
        <v>1054</v>
      </c>
      <c r="D584" s="93">
        <v>100</v>
      </c>
      <c r="E584" s="95">
        <v>518133.24</v>
      </c>
      <c r="F584" s="96">
        <v>18</v>
      </c>
      <c r="G584" s="96">
        <v>12</v>
      </c>
      <c r="H584" s="97">
        <f t="shared" si="9"/>
        <v>28785.18</v>
      </c>
    </row>
    <row r="585" spans="1:8" ht="13.5" thickBot="1" x14ac:dyDescent="0.3">
      <c r="A585" s="149" t="s">
        <v>1055</v>
      </c>
      <c r="B585" s="150"/>
      <c r="C585" s="151"/>
      <c r="D585" s="94"/>
      <c r="E585" s="82">
        <f>E572+E583+E574+E581</f>
        <v>2296613.2799999998</v>
      </c>
      <c r="F585" s="83">
        <f>F572+F583+F574+F581</f>
        <v>96</v>
      </c>
      <c r="G585" s="83">
        <v>62</v>
      </c>
      <c r="H585" s="82">
        <f>ROUND(E585/F585,2)</f>
        <v>23923.06</v>
      </c>
    </row>
    <row r="586" spans="1:8" ht="13.5" thickBot="1" x14ac:dyDescent="0.35">
      <c r="A586" s="24"/>
      <c r="B586" s="25"/>
      <c r="C586" s="26"/>
      <c r="D586" s="26"/>
      <c r="E586" s="26"/>
      <c r="F586" s="26"/>
      <c r="G586" s="26"/>
      <c r="H586" s="26"/>
    </row>
    <row r="587" spans="1:8" ht="13.5" thickBot="1" x14ac:dyDescent="0.3">
      <c r="A587" s="128" t="s">
        <v>1056</v>
      </c>
      <c r="B587" s="129"/>
      <c r="C587" s="129"/>
      <c r="D587" s="129"/>
      <c r="E587" s="129"/>
      <c r="F587" s="129"/>
      <c r="G587" s="130"/>
      <c r="H587" s="53">
        <v>447298</v>
      </c>
    </row>
    <row r="588" spans="1:8" ht="13" x14ac:dyDescent="0.3">
      <c r="A588" s="24"/>
      <c r="B588" s="25"/>
      <c r="C588" s="26"/>
      <c r="D588" s="26"/>
      <c r="E588" s="26"/>
      <c r="F588" s="26"/>
      <c r="G588" s="26"/>
      <c r="H588" s="26"/>
    </row>
    <row r="589" spans="1:8" ht="27.5" customHeight="1" thickBot="1" x14ac:dyDescent="0.35">
      <c r="A589" s="100" t="s">
        <v>1057</v>
      </c>
      <c r="B589" s="101"/>
      <c r="C589" s="101"/>
      <c r="D589" s="101"/>
      <c r="E589" s="101"/>
      <c r="F589" s="101"/>
      <c r="G589" s="101"/>
      <c r="H589" s="54"/>
    </row>
    <row r="590" spans="1:8" ht="39.5" thickBot="1" x14ac:dyDescent="0.35">
      <c r="A590" s="98" t="s">
        <v>1058</v>
      </c>
      <c r="B590" s="131" t="s">
        <v>1059</v>
      </c>
      <c r="C590" s="132"/>
      <c r="D590" s="98" t="s">
        <v>1060</v>
      </c>
      <c r="E590" s="99" t="s">
        <v>1061</v>
      </c>
      <c r="F590" s="133" t="s">
        <v>1062</v>
      </c>
      <c r="G590" s="134"/>
      <c r="H590" s="54"/>
    </row>
    <row r="591" spans="1:8" ht="13" x14ac:dyDescent="0.3">
      <c r="A591" s="135" t="s">
        <v>9</v>
      </c>
      <c r="B591" s="135"/>
      <c r="C591" s="135"/>
      <c r="D591" s="135"/>
      <c r="E591" s="55">
        <f>SUM(E592:E592)</f>
        <v>2</v>
      </c>
      <c r="F591" s="136">
        <f>SUM(F592:G592)</f>
        <v>1772.6999999999998</v>
      </c>
      <c r="G591" s="137"/>
      <c r="H591" s="54"/>
    </row>
    <row r="592" spans="1:8" ht="13" x14ac:dyDescent="0.3">
      <c r="A592" s="56">
        <v>1</v>
      </c>
      <c r="B592" s="154" t="s">
        <v>1063</v>
      </c>
      <c r="C592" s="155"/>
      <c r="D592" s="59" t="s">
        <v>1064</v>
      </c>
      <c r="E592" s="60">
        <v>2</v>
      </c>
      <c r="F592" s="156">
        <v>1772.6999999999998</v>
      </c>
      <c r="G592" s="157"/>
      <c r="H592" s="54"/>
    </row>
    <row r="593" spans="1:8" ht="13" x14ac:dyDescent="0.3">
      <c r="A593" s="135" t="s">
        <v>24</v>
      </c>
      <c r="B593" s="135"/>
      <c r="C593" s="135"/>
      <c r="D593" s="135"/>
      <c r="E593" s="61">
        <f>SUM(E594:E599)</f>
        <v>9</v>
      </c>
      <c r="F593" s="158">
        <f>SUM(F594:G599)</f>
        <v>16331.560000000001</v>
      </c>
      <c r="G593" s="158"/>
      <c r="H593" s="54"/>
    </row>
    <row r="594" spans="1:8" ht="13" x14ac:dyDescent="0.3">
      <c r="A594" s="159">
        <v>3</v>
      </c>
      <c r="B594" s="154" t="s">
        <v>1065</v>
      </c>
      <c r="C594" s="155"/>
      <c r="D594" s="62" t="s">
        <v>1066</v>
      </c>
      <c r="E594" s="60">
        <v>3</v>
      </c>
      <c r="F594" s="152">
        <v>418.55</v>
      </c>
      <c r="G594" s="153"/>
      <c r="H594" s="54"/>
    </row>
    <row r="595" spans="1:8" ht="13" x14ac:dyDescent="0.3">
      <c r="A595" s="160"/>
      <c r="B595" s="154" t="s">
        <v>1067</v>
      </c>
      <c r="C595" s="155"/>
      <c r="D595" s="62" t="s">
        <v>1068</v>
      </c>
      <c r="E595" s="60">
        <v>1</v>
      </c>
      <c r="F595" s="152">
        <v>47.07</v>
      </c>
      <c r="G595" s="153"/>
      <c r="H595" s="54"/>
    </row>
    <row r="596" spans="1:8" ht="13" x14ac:dyDescent="0.3">
      <c r="A596" s="160"/>
      <c r="B596" s="154" t="s">
        <v>1069</v>
      </c>
      <c r="C596" s="155"/>
      <c r="D596" s="62" t="s">
        <v>1070</v>
      </c>
      <c r="E596" s="60">
        <v>1</v>
      </c>
      <c r="F596" s="152">
        <v>2140.6999999999998</v>
      </c>
      <c r="G596" s="153"/>
      <c r="H596" s="54"/>
    </row>
    <row r="597" spans="1:8" ht="13" x14ac:dyDescent="0.3">
      <c r="A597" s="160"/>
      <c r="B597" s="154" t="s">
        <v>1071</v>
      </c>
      <c r="C597" s="155"/>
      <c r="D597" s="62" t="s">
        <v>1072</v>
      </c>
      <c r="E597" s="60">
        <v>1</v>
      </c>
      <c r="F597" s="152">
        <v>6923.79</v>
      </c>
      <c r="G597" s="153"/>
      <c r="H597" s="54"/>
    </row>
    <row r="598" spans="1:8" ht="13" x14ac:dyDescent="0.3">
      <c r="A598" s="160"/>
      <c r="B598" s="154" t="s">
        <v>1073</v>
      </c>
      <c r="C598" s="155"/>
      <c r="D598" s="62" t="s">
        <v>1074</v>
      </c>
      <c r="E598" s="60">
        <v>1</v>
      </c>
      <c r="F598" s="152">
        <v>1624</v>
      </c>
      <c r="G598" s="153"/>
      <c r="H598" s="54"/>
    </row>
    <row r="599" spans="1:8" ht="13" x14ac:dyDescent="0.3">
      <c r="A599" s="161"/>
      <c r="B599" s="154" t="s">
        <v>54</v>
      </c>
      <c r="C599" s="155"/>
      <c r="D599" s="62" t="s">
        <v>1075</v>
      </c>
      <c r="E599" s="60">
        <v>2</v>
      </c>
      <c r="F599" s="152">
        <v>5177.45</v>
      </c>
      <c r="G599" s="153"/>
      <c r="H599" s="54"/>
    </row>
    <row r="600" spans="1:8" ht="13" x14ac:dyDescent="0.3">
      <c r="A600" s="146" t="s">
        <v>1039</v>
      </c>
      <c r="B600" s="147"/>
      <c r="C600" s="147"/>
      <c r="D600" s="147"/>
      <c r="E600" s="63">
        <f>SUM(E601:E614)</f>
        <v>57</v>
      </c>
      <c r="F600" s="136">
        <f>SUM(F601:G614)</f>
        <v>95281.640000000043</v>
      </c>
      <c r="G600" s="137"/>
      <c r="H600" s="54"/>
    </row>
    <row r="601" spans="1:8" ht="13" x14ac:dyDescent="0.3">
      <c r="A601" s="159">
        <v>4</v>
      </c>
      <c r="B601" s="154" t="s">
        <v>1076</v>
      </c>
      <c r="C601" s="155"/>
      <c r="D601" s="64" t="s">
        <v>1077</v>
      </c>
      <c r="E601" s="60">
        <v>3</v>
      </c>
      <c r="F601" s="152">
        <v>269.28000000000009</v>
      </c>
      <c r="G601" s="153"/>
      <c r="H601" s="54"/>
    </row>
    <row r="602" spans="1:8" ht="13" x14ac:dyDescent="0.3">
      <c r="A602" s="160"/>
      <c r="B602" s="154" t="s">
        <v>1078</v>
      </c>
      <c r="C602" s="155"/>
      <c r="D602" s="65" t="s">
        <v>1079</v>
      </c>
      <c r="E602" s="60">
        <v>1</v>
      </c>
      <c r="F602" s="152">
        <v>2688.59</v>
      </c>
      <c r="G602" s="153"/>
      <c r="H602" s="54"/>
    </row>
    <row r="603" spans="1:8" ht="13" x14ac:dyDescent="0.3">
      <c r="A603" s="160"/>
      <c r="B603" s="154" t="s">
        <v>1080</v>
      </c>
      <c r="C603" s="155"/>
      <c r="D603" s="65" t="s">
        <v>1081</v>
      </c>
      <c r="E603" s="60">
        <v>1</v>
      </c>
      <c r="F603" s="152">
        <v>2073.5700000000002</v>
      </c>
      <c r="G603" s="153"/>
      <c r="H603" s="54"/>
    </row>
    <row r="604" spans="1:8" ht="13" x14ac:dyDescent="0.3">
      <c r="A604" s="160"/>
      <c r="B604" s="154" t="s">
        <v>1082</v>
      </c>
      <c r="C604" s="155"/>
      <c r="D604" s="65" t="s">
        <v>1083</v>
      </c>
      <c r="E604" s="60">
        <v>1</v>
      </c>
      <c r="F604" s="152">
        <v>81.349999999999994</v>
      </c>
      <c r="G604" s="153"/>
      <c r="H604" s="54"/>
    </row>
    <row r="605" spans="1:8" ht="13" x14ac:dyDescent="0.3">
      <c r="A605" s="160"/>
      <c r="B605" s="154" t="s">
        <v>100</v>
      </c>
      <c r="C605" s="155"/>
      <c r="D605" s="65" t="s">
        <v>1084</v>
      </c>
      <c r="E605" s="60">
        <v>21</v>
      </c>
      <c r="F605" s="152">
        <v>80144.680000000022</v>
      </c>
      <c r="G605" s="153"/>
      <c r="H605" s="54"/>
    </row>
    <row r="606" spans="1:8" ht="13" x14ac:dyDescent="0.3">
      <c r="A606" s="160"/>
      <c r="B606" s="154" t="s">
        <v>1085</v>
      </c>
      <c r="C606" s="155"/>
      <c r="D606" s="65" t="s">
        <v>1086</v>
      </c>
      <c r="E606" s="60">
        <v>12</v>
      </c>
      <c r="F606" s="152">
        <v>811.39</v>
      </c>
      <c r="G606" s="153"/>
      <c r="H606" s="54"/>
    </row>
    <row r="607" spans="1:8" ht="13" x14ac:dyDescent="0.3">
      <c r="A607" s="160"/>
      <c r="B607" s="154" t="s">
        <v>103</v>
      </c>
      <c r="C607" s="155"/>
      <c r="D607" s="64" t="s">
        <v>1087</v>
      </c>
      <c r="E607" s="60">
        <v>1</v>
      </c>
      <c r="F607" s="152">
        <v>35.840000000000003</v>
      </c>
      <c r="G607" s="153"/>
      <c r="H607" s="54"/>
    </row>
    <row r="608" spans="1:8" ht="13" x14ac:dyDescent="0.3">
      <c r="A608" s="160"/>
      <c r="B608" s="154" t="s">
        <v>1088</v>
      </c>
      <c r="C608" s="155"/>
      <c r="D608" s="64" t="s">
        <v>1089</v>
      </c>
      <c r="E608" s="60">
        <v>3</v>
      </c>
      <c r="F608" s="152">
        <v>362.08</v>
      </c>
      <c r="G608" s="153"/>
      <c r="H608" s="54"/>
    </row>
    <row r="609" spans="1:8" ht="13" x14ac:dyDescent="0.3">
      <c r="A609" s="160"/>
      <c r="B609" s="154" t="s">
        <v>130</v>
      </c>
      <c r="C609" s="155"/>
      <c r="D609" s="64" t="s">
        <v>1090</v>
      </c>
      <c r="E609" s="60">
        <v>1</v>
      </c>
      <c r="F609" s="152">
        <v>11.24</v>
      </c>
      <c r="G609" s="153"/>
      <c r="H609" s="54"/>
    </row>
    <row r="610" spans="1:8" ht="13" x14ac:dyDescent="0.3">
      <c r="A610" s="160"/>
      <c r="B610" s="154" t="s">
        <v>133</v>
      </c>
      <c r="C610" s="155"/>
      <c r="D610" s="64" t="s">
        <v>1091</v>
      </c>
      <c r="E610" s="60">
        <v>1</v>
      </c>
      <c r="F610" s="152">
        <v>183.46</v>
      </c>
      <c r="G610" s="153"/>
      <c r="H610" s="54"/>
    </row>
    <row r="611" spans="1:8" ht="13" x14ac:dyDescent="0.3">
      <c r="A611" s="160"/>
      <c r="B611" s="154" t="s">
        <v>1092</v>
      </c>
      <c r="C611" s="155"/>
      <c r="D611" s="64" t="s">
        <v>1093</v>
      </c>
      <c r="E611" s="60">
        <v>1</v>
      </c>
      <c r="F611" s="152">
        <v>353.53000000000003</v>
      </c>
      <c r="G611" s="153"/>
      <c r="H611" s="54"/>
    </row>
    <row r="612" spans="1:8" ht="13" x14ac:dyDescent="0.3">
      <c r="A612" s="160"/>
      <c r="B612" s="154" t="s">
        <v>1094</v>
      </c>
      <c r="C612" s="155"/>
      <c r="D612" s="64" t="s">
        <v>1095</v>
      </c>
      <c r="E612" s="60">
        <v>9</v>
      </c>
      <c r="F612" s="152">
        <v>7705.6600000000017</v>
      </c>
      <c r="G612" s="153"/>
      <c r="H612" s="54"/>
    </row>
    <row r="613" spans="1:8" ht="13" x14ac:dyDescent="0.3">
      <c r="A613" s="160"/>
      <c r="B613" s="154" t="s">
        <v>1096</v>
      </c>
      <c r="C613" s="155"/>
      <c r="D613" s="64" t="s">
        <v>1097</v>
      </c>
      <c r="E613" s="60">
        <v>1</v>
      </c>
      <c r="F613" s="152">
        <v>488.64</v>
      </c>
      <c r="G613" s="153"/>
      <c r="H613" s="54"/>
    </row>
    <row r="614" spans="1:8" ht="13" x14ac:dyDescent="0.3">
      <c r="A614" s="161"/>
      <c r="B614" s="154" t="s">
        <v>1098</v>
      </c>
      <c r="C614" s="155"/>
      <c r="D614" s="66" t="s">
        <v>1099</v>
      </c>
      <c r="E614" s="60">
        <v>1</v>
      </c>
      <c r="F614" s="152">
        <v>72.33</v>
      </c>
      <c r="G614" s="153"/>
      <c r="H614" s="54"/>
    </row>
    <row r="615" spans="1:8" ht="13" x14ac:dyDescent="0.3">
      <c r="A615" s="146" t="s">
        <v>1100</v>
      </c>
      <c r="B615" s="147"/>
      <c r="C615" s="147"/>
      <c r="D615" s="147"/>
      <c r="E615" s="63">
        <f>SUM(E616:E628)</f>
        <v>23</v>
      </c>
      <c r="F615" s="158">
        <f>SUM(F616:G628)</f>
        <v>48326</v>
      </c>
      <c r="G615" s="158"/>
      <c r="H615" s="54"/>
    </row>
    <row r="616" spans="1:8" ht="13" x14ac:dyDescent="0.3">
      <c r="A616" s="159">
        <v>5</v>
      </c>
      <c r="B616" s="162" t="s">
        <v>220</v>
      </c>
      <c r="C616" s="162"/>
      <c r="D616" s="64" t="s">
        <v>1101</v>
      </c>
      <c r="E616" s="67">
        <v>1</v>
      </c>
      <c r="F616" s="152">
        <v>3334.82</v>
      </c>
      <c r="G616" s="153"/>
      <c r="H616" s="54"/>
    </row>
    <row r="617" spans="1:8" ht="13" x14ac:dyDescent="0.3">
      <c r="A617" s="160"/>
      <c r="B617" s="162" t="s">
        <v>280</v>
      </c>
      <c r="C617" s="162"/>
      <c r="D617" s="64" t="s">
        <v>1102</v>
      </c>
      <c r="E617" s="67">
        <v>2</v>
      </c>
      <c r="F617" s="152">
        <v>480.87</v>
      </c>
      <c r="G617" s="153"/>
      <c r="H617" s="54"/>
    </row>
    <row r="618" spans="1:8" ht="13" x14ac:dyDescent="0.3">
      <c r="A618" s="160"/>
      <c r="B618" s="162" t="s">
        <v>305</v>
      </c>
      <c r="C618" s="162"/>
      <c r="D618" s="64" t="s">
        <v>306</v>
      </c>
      <c r="E618" s="67">
        <v>1</v>
      </c>
      <c r="F618" s="152">
        <v>2308.42</v>
      </c>
      <c r="G618" s="153"/>
      <c r="H618" s="54"/>
    </row>
    <row r="619" spans="1:8" ht="13" x14ac:dyDescent="0.3">
      <c r="A619" s="160"/>
      <c r="B619" s="162" t="s">
        <v>356</v>
      </c>
      <c r="C619" s="162"/>
      <c r="D619" s="64" t="s">
        <v>1103</v>
      </c>
      <c r="E619" s="67">
        <v>3</v>
      </c>
      <c r="F619" s="152">
        <v>1489.24</v>
      </c>
      <c r="G619" s="153"/>
      <c r="H619" s="54"/>
    </row>
    <row r="620" spans="1:8" ht="13" x14ac:dyDescent="0.3">
      <c r="A620" s="160"/>
      <c r="B620" s="162" t="s">
        <v>1104</v>
      </c>
      <c r="C620" s="162"/>
      <c r="D620" s="64" t="s">
        <v>1105</v>
      </c>
      <c r="E620" s="67">
        <v>1</v>
      </c>
      <c r="F620" s="152">
        <v>85.34</v>
      </c>
      <c r="G620" s="153"/>
      <c r="H620" s="54"/>
    </row>
    <row r="621" spans="1:8" ht="13" x14ac:dyDescent="0.3">
      <c r="A621" s="160"/>
      <c r="B621" s="162" t="s">
        <v>365</v>
      </c>
      <c r="C621" s="162"/>
      <c r="D621" s="59" t="s">
        <v>366</v>
      </c>
      <c r="E621" s="67">
        <v>3</v>
      </c>
      <c r="F621" s="152">
        <v>10001.5</v>
      </c>
      <c r="G621" s="153"/>
      <c r="H621" s="54"/>
    </row>
    <row r="622" spans="1:8" ht="13" x14ac:dyDescent="0.3">
      <c r="A622" s="160"/>
      <c r="B622" s="162" t="s">
        <v>368</v>
      </c>
      <c r="C622" s="162"/>
      <c r="D622" s="59" t="s">
        <v>1106</v>
      </c>
      <c r="E622" s="67">
        <v>3</v>
      </c>
      <c r="F622" s="152">
        <v>19571.45</v>
      </c>
      <c r="G622" s="153"/>
      <c r="H622" s="54"/>
    </row>
    <row r="623" spans="1:8" ht="13" x14ac:dyDescent="0.3">
      <c r="A623" s="160"/>
      <c r="B623" s="162" t="s">
        <v>419</v>
      </c>
      <c r="C623" s="162"/>
      <c r="D623" s="59" t="s">
        <v>1107</v>
      </c>
      <c r="E623" s="67">
        <v>1</v>
      </c>
      <c r="F623" s="152">
        <v>3948.75</v>
      </c>
      <c r="G623" s="153"/>
      <c r="H623" s="54"/>
    </row>
    <row r="624" spans="1:8" ht="13" x14ac:dyDescent="0.3">
      <c r="A624" s="160"/>
      <c r="B624" s="162" t="s">
        <v>1108</v>
      </c>
      <c r="C624" s="162"/>
      <c r="D624" s="64" t="s">
        <v>1109</v>
      </c>
      <c r="E624" s="67">
        <v>1</v>
      </c>
      <c r="F624" s="152">
        <v>299.79000000000002</v>
      </c>
      <c r="G624" s="153"/>
      <c r="H624" s="54"/>
    </row>
    <row r="625" spans="1:8" ht="13" x14ac:dyDescent="0.3">
      <c r="A625" s="160"/>
      <c r="B625" s="162" t="s">
        <v>1110</v>
      </c>
      <c r="C625" s="162"/>
      <c r="D625" s="64" t="s">
        <v>1111</v>
      </c>
      <c r="E625" s="67">
        <v>2</v>
      </c>
      <c r="F625" s="152">
        <v>702.06</v>
      </c>
      <c r="G625" s="153"/>
      <c r="H625" s="54"/>
    </row>
    <row r="626" spans="1:8" ht="13" x14ac:dyDescent="0.3">
      <c r="A626" s="160"/>
      <c r="B626" s="162" t="s">
        <v>1112</v>
      </c>
      <c r="C626" s="162"/>
      <c r="D626" s="64" t="s">
        <v>1113</v>
      </c>
      <c r="E626" s="67">
        <v>2</v>
      </c>
      <c r="F626" s="152">
        <v>1459.19</v>
      </c>
      <c r="G626" s="153"/>
      <c r="H626" s="54"/>
    </row>
    <row r="627" spans="1:8" ht="13" x14ac:dyDescent="0.3">
      <c r="A627" s="160"/>
      <c r="B627" s="162" t="s">
        <v>1114</v>
      </c>
      <c r="C627" s="162"/>
      <c r="D627" s="64" t="s">
        <v>1115</v>
      </c>
      <c r="E627" s="67">
        <v>1</v>
      </c>
      <c r="F627" s="152">
        <v>3349.71</v>
      </c>
      <c r="G627" s="153"/>
      <c r="H627" s="54"/>
    </row>
    <row r="628" spans="1:8" ht="13" x14ac:dyDescent="0.3">
      <c r="A628" s="161"/>
      <c r="B628" s="162" t="s">
        <v>1116</v>
      </c>
      <c r="C628" s="162"/>
      <c r="D628" s="64" t="s">
        <v>1117</v>
      </c>
      <c r="E628" s="67">
        <v>2</v>
      </c>
      <c r="F628" s="152">
        <v>1294.8599999999999</v>
      </c>
      <c r="G628" s="153"/>
      <c r="H628" s="54"/>
    </row>
    <row r="629" spans="1:8" ht="13" x14ac:dyDescent="0.3">
      <c r="A629" s="165" t="s">
        <v>1118</v>
      </c>
      <c r="B629" s="166"/>
      <c r="C629" s="166"/>
      <c r="D629" s="166"/>
      <c r="E629" s="63">
        <f>SUM(E630:E631)</f>
        <v>6</v>
      </c>
      <c r="F629" s="158">
        <f>SUM(F630:G631)</f>
        <v>10711.710000000001</v>
      </c>
      <c r="G629" s="158"/>
      <c r="H629" s="54"/>
    </row>
    <row r="630" spans="1:8" ht="13" x14ac:dyDescent="0.3">
      <c r="A630" s="167">
        <v>6</v>
      </c>
      <c r="B630" s="154" t="s">
        <v>1119</v>
      </c>
      <c r="C630" s="155"/>
      <c r="D630" s="64" t="s">
        <v>1120</v>
      </c>
      <c r="E630" s="67">
        <v>1</v>
      </c>
      <c r="F630" s="169">
        <v>2666.5</v>
      </c>
      <c r="G630" s="169"/>
      <c r="H630" s="54"/>
    </row>
    <row r="631" spans="1:8" ht="13" x14ac:dyDescent="0.3">
      <c r="A631" s="168"/>
      <c r="B631" s="170" t="s">
        <v>1121</v>
      </c>
      <c r="C631" s="171"/>
      <c r="D631" s="64" t="s">
        <v>1122</v>
      </c>
      <c r="E631" s="67">
        <v>5</v>
      </c>
      <c r="F631" s="169">
        <v>8045.2100000000009</v>
      </c>
      <c r="G631" s="169"/>
      <c r="H631" s="54"/>
    </row>
    <row r="632" spans="1:8" ht="13" x14ac:dyDescent="0.3">
      <c r="A632" s="163" t="s">
        <v>1123</v>
      </c>
      <c r="B632" s="163"/>
      <c r="C632" s="163"/>
      <c r="D632" s="163"/>
      <c r="E632" s="61">
        <f>SUM(E633:E633)</f>
        <v>146</v>
      </c>
      <c r="F632" s="158">
        <f>SUM(F633:G633)</f>
        <v>420086.82999999932</v>
      </c>
      <c r="G632" s="158"/>
      <c r="H632" s="54"/>
    </row>
    <row r="633" spans="1:8" ht="13" x14ac:dyDescent="0.3">
      <c r="A633" s="70">
        <v>7</v>
      </c>
      <c r="B633" s="154" t="s">
        <v>1124</v>
      </c>
      <c r="C633" s="155"/>
      <c r="D633" s="65" t="s">
        <v>1125</v>
      </c>
      <c r="E633" s="72">
        <v>146</v>
      </c>
      <c r="F633" s="164">
        <v>420086.82999999932</v>
      </c>
      <c r="G633" s="164"/>
      <c r="H633" s="54"/>
    </row>
    <row r="634" spans="1:8" ht="13" x14ac:dyDescent="0.3">
      <c r="A634" s="146" t="s">
        <v>560</v>
      </c>
      <c r="B634" s="147"/>
      <c r="C634" s="147"/>
      <c r="D634" s="147"/>
      <c r="E634" s="61">
        <f>SUM(E635:E647)</f>
        <v>65</v>
      </c>
      <c r="F634" s="158">
        <f>SUM(F635:G647)</f>
        <v>46411.66</v>
      </c>
      <c r="G634" s="158"/>
      <c r="H634" s="54"/>
    </row>
    <row r="635" spans="1:8" ht="13" x14ac:dyDescent="0.3">
      <c r="A635" s="167">
        <v>8</v>
      </c>
      <c r="B635" s="154" t="s">
        <v>569</v>
      </c>
      <c r="C635" s="155"/>
      <c r="D635" s="65" t="s">
        <v>1126</v>
      </c>
      <c r="E635" s="67">
        <v>9</v>
      </c>
      <c r="F635" s="164">
        <v>4758</v>
      </c>
      <c r="G635" s="164"/>
      <c r="H635" s="54"/>
    </row>
    <row r="636" spans="1:8" ht="13" x14ac:dyDescent="0.3">
      <c r="A636" s="172"/>
      <c r="B636" s="154" t="s">
        <v>575</v>
      </c>
      <c r="C636" s="155"/>
      <c r="D636" s="65" t="s">
        <v>1127</v>
      </c>
      <c r="E636" s="67">
        <v>2</v>
      </c>
      <c r="F636" s="164">
        <v>846.36</v>
      </c>
      <c r="G636" s="164"/>
      <c r="H636" s="54"/>
    </row>
    <row r="637" spans="1:8" ht="13" x14ac:dyDescent="0.3">
      <c r="A637" s="172"/>
      <c r="B637" s="154" t="s">
        <v>578</v>
      </c>
      <c r="C637" s="155"/>
      <c r="D637" s="65" t="s">
        <v>1128</v>
      </c>
      <c r="E637" s="67">
        <v>1</v>
      </c>
      <c r="F637" s="164">
        <v>71.75</v>
      </c>
      <c r="G637" s="164"/>
      <c r="H637" s="54"/>
    </row>
    <row r="638" spans="1:8" ht="13" x14ac:dyDescent="0.3">
      <c r="A638" s="172"/>
      <c r="B638" s="154" t="s">
        <v>1129</v>
      </c>
      <c r="C638" s="155"/>
      <c r="D638" s="65" t="s">
        <v>1130</v>
      </c>
      <c r="E638" s="67">
        <v>3</v>
      </c>
      <c r="F638" s="164">
        <v>625.98</v>
      </c>
      <c r="G638" s="164"/>
      <c r="H638" s="54"/>
    </row>
    <row r="639" spans="1:8" ht="13" x14ac:dyDescent="0.3">
      <c r="A639" s="172"/>
      <c r="B639" s="154" t="s">
        <v>590</v>
      </c>
      <c r="C639" s="155"/>
      <c r="D639" s="65" t="s">
        <v>1131</v>
      </c>
      <c r="E639" s="67">
        <v>11</v>
      </c>
      <c r="F639" s="164">
        <v>2094.11</v>
      </c>
      <c r="G639" s="164"/>
      <c r="H639" s="54"/>
    </row>
    <row r="640" spans="1:8" ht="13" x14ac:dyDescent="0.3">
      <c r="A640" s="172"/>
      <c r="B640" s="154" t="s">
        <v>1132</v>
      </c>
      <c r="C640" s="155"/>
      <c r="D640" s="65" t="s">
        <v>1133</v>
      </c>
      <c r="E640" s="67">
        <v>1</v>
      </c>
      <c r="F640" s="164">
        <v>55.53</v>
      </c>
      <c r="G640" s="164"/>
      <c r="H640" s="54"/>
    </row>
    <row r="641" spans="1:8" ht="13" x14ac:dyDescent="0.3">
      <c r="A641" s="172"/>
      <c r="B641" s="154" t="s">
        <v>1134</v>
      </c>
      <c r="C641" s="155"/>
      <c r="D641" s="65" t="s">
        <v>1135</v>
      </c>
      <c r="E641" s="67">
        <v>7</v>
      </c>
      <c r="F641" s="164">
        <v>1273.67</v>
      </c>
      <c r="G641" s="164"/>
      <c r="H641" s="54"/>
    </row>
    <row r="642" spans="1:8" ht="13" x14ac:dyDescent="0.3">
      <c r="A642" s="172"/>
      <c r="B642" s="154" t="s">
        <v>1136</v>
      </c>
      <c r="C642" s="155"/>
      <c r="D642" s="65" t="s">
        <v>1137</v>
      </c>
      <c r="E642" s="67">
        <v>4</v>
      </c>
      <c r="F642" s="164">
        <v>86.949999999999989</v>
      </c>
      <c r="G642" s="164"/>
      <c r="H642" s="54"/>
    </row>
    <row r="643" spans="1:8" ht="13" x14ac:dyDescent="0.3">
      <c r="A643" s="172"/>
      <c r="B643" s="154" t="s">
        <v>1138</v>
      </c>
      <c r="C643" s="155"/>
      <c r="D643" s="65" t="s">
        <v>1139</v>
      </c>
      <c r="E643" s="67">
        <v>4</v>
      </c>
      <c r="F643" s="164">
        <v>1390.5700000000002</v>
      </c>
      <c r="G643" s="164"/>
      <c r="H643" s="54"/>
    </row>
    <row r="644" spans="1:8" ht="13" x14ac:dyDescent="0.3">
      <c r="A644" s="172"/>
      <c r="B644" s="154" t="s">
        <v>1140</v>
      </c>
      <c r="C644" s="155"/>
      <c r="D644" s="64" t="s">
        <v>1141</v>
      </c>
      <c r="E644" s="67">
        <v>1</v>
      </c>
      <c r="F644" s="164">
        <v>2852.44</v>
      </c>
      <c r="G644" s="164"/>
      <c r="H644" s="54"/>
    </row>
    <row r="645" spans="1:8" ht="13" x14ac:dyDescent="0.3">
      <c r="A645" s="172"/>
      <c r="B645" s="154" t="s">
        <v>614</v>
      </c>
      <c r="C645" s="155"/>
      <c r="D645" s="65" t="s">
        <v>1142</v>
      </c>
      <c r="E645" s="67">
        <v>16</v>
      </c>
      <c r="F645" s="164">
        <v>3410.27</v>
      </c>
      <c r="G645" s="164"/>
      <c r="H645" s="54"/>
    </row>
    <row r="646" spans="1:8" ht="13" x14ac:dyDescent="0.3">
      <c r="A646" s="172"/>
      <c r="B646" s="154" t="s">
        <v>1143</v>
      </c>
      <c r="C646" s="155"/>
      <c r="D646" s="64" t="s">
        <v>1144</v>
      </c>
      <c r="E646" s="67">
        <v>5</v>
      </c>
      <c r="F646" s="164">
        <v>28520.869999999995</v>
      </c>
      <c r="G646" s="164"/>
      <c r="H646" s="54"/>
    </row>
    <row r="647" spans="1:8" ht="13" x14ac:dyDescent="0.3">
      <c r="A647" s="168"/>
      <c r="B647" s="154" t="s">
        <v>1145</v>
      </c>
      <c r="C647" s="155"/>
      <c r="D647" s="65" t="s">
        <v>1146</v>
      </c>
      <c r="E647" s="67">
        <v>1</v>
      </c>
      <c r="F647" s="164">
        <v>425.16</v>
      </c>
      <c r="G647" s="164"/>
      <c r="H647" s="54"/>
    </row>
    <row r="648" spans="1:8" ht="13" x14ac:dyDescent="0.3">
      <c r="A648" s="165" t="s">
        <v>623</v>
      </c>
      <c r="B648" s="166"/>
      <c r="C648" s="166"/>
      <c r="D648" s="166"/>
      <c r="E648" s="63">
        <f>SUM(E649:E650)</f>
        <v>2</v>
      </c>
      <c r="F648" s="158">
        <f>SUM(F649:G650)</f>
        <v>705.25</v>
      </c>
      <c r="G648" s="158"/>
      <c r="H648" s="54"/>
    </row>
    <row r="649" spans="1:8" ht="13" x14ac:dyDescent="0.3">
      <c r="A649" s="167">
        <v>9</v>
      </c>
      <c r="B649" s="154" t="s">
        <v>1147</v>
      </c>
      <c r="C649" s="155"/>
      <c r="D649" s="64" t="s">
        <v>1148</v>
      </c>
      <c r="E649" s="67">
        <v>1</v>
      </c>
      <c r="F649" s="164">
        <v>136.44</v>
      </c>
      <c r="G649" s="164"/>
      <c r="H649" s="54"/>
    </row>
    <row r="650" spans="1:8" ht="13" x14ac:dyDescent="0.3">
      <c r="A650" s="168"/>
      <c r="B650" s="154" t="s">
        <v>667</v>
      </c>
      <c r="C650" s="155"/>
      <c r="D650" s="64" t="s">
        <v>1149</v>
      </c>
      <c r="E650" s="67">
        <v>1</v>
      </c>
      <c r="F650" s="164">
        <v>568.80999999999995</v>
      </c>
      <c r="G650" s="164"/>
      <c r="H650" s="54"/>
    </row>
    <row r="651" spans="1:8" ht="13" x14ac:dyDescent="0.3">
      <c r="A651" s="165" t="s">
        <v>672</v>
      </c>
      <c r="B651" s="166"/>
      <c r="C651" s="166"/>
      <c r="D651" s="166"/>
      <c r="E651" s="63">
        <f>SUM(E652:E656)</f>
        <v>21</v>
      </c>
      <c r="F651" s="136">
        <f>SUM(F652:G656)</f>
        <v>19746.129999999997</v>
      </c>
      <c r="G651" s="137"/>
      <c r="H651" s="54"/>
    </row>
    <row r="652" spans="1:8" ht="13" x14ac:dyDescent="0.3">
      <c r="A652" s="167">
        <v>10</v>
      </c>
      <c r="B652" s="154" t="s">
        <v>1150</v>
      </c>
      <c r="C652" s="155"/>
      <c r="D652" s="59" t="s">
        <v>1151</v>
      </c>
      <c r="E652" s="67">
        <v>1</v>
      </c>
      <c r="F652" s="164">
        <v>11788.75</v>
      </c>
      <c r="G652" s="164"/>
      <c r="H652" s="54"/>
    </row>
    <row r="653" spans="1:8" ht="13" x14ac:dyDescent="0.3">
      <c r="A653" s="172"/>
      <c r="B653" s="154" t="s">
        <v>1152</v>
      </c>
      <c r="C653" s="155"/>
      <c r="D653" s="65" t="s">
        <v>1153</v>
      </c>
      <c r="E653" s="67">
        <v>4</v>
      </c>
      <c r="F653" s="164">
        <v>4646.8499999999995</v>
      </c>
      <c r="G653" s="164"/>
      <c r="H653" s="54"/>
    </row>
    <row r="654" spans="1:8" ht="13" x14ac:dyDescent="0.3">
      <c r="A654" s="172"/>
      <c r="B654" s="154" t="s">
        <v>1154</v>
      </c>
      <c r="C654" s="155"/>
      <c r="D654" s="65" t="s">
        <v>1155</v>
      </c>
      <c r="E654" s="67">
        <v>1</v>
      </c>
      <c r="F654" s="164">
        <v>135.80000000000001</v>
      </c>
      <c r="G654" s="164"/>
      <c r="H654" s="54"/>
    </row>
    <row r="655" spans="1:8" ht="13" x14ac:dyDescent="0.3">
      <c r="A655" s="172"/>
      <c r="B655" s="154" t="s">
        <v>1156</v>
      </c>
      <c r="C655" s="155"/>
      <c r="D655" s="73" t="s">
        <v>1157</v>
      </c>
      <c r="E655" s="67">
        <v>14</v>
      </c>
      <c r="F655" s="164">
        <v>3025.1800000000003</v>
      </c>
      <c r="G655" s="164"/>
      <c r="H655" s="54"/>
    </row>
    <row r="656" spans="1:8" ht="13" x14ac:dyDescent="0.3">
      <c r="A656" s="168"/>
      <c r="B656" s="154" t="s">
        <v>1158</v>
      </c>
      <c r="C656" s="155"/>
      <c r="D656" s="73" t="s">
        <v>1159</v>
      </c>
      <c r="E656" s="67">
        <v>1</v>
      </c>
      <c r="F656" s="164">
        <v>149.55000000000001</v>
      </c>
      <c r="G656" s="164"/>
      <c r="H656" s="54"/>
    </row>
    <row r="657" spans="1:8" ht="13" x14ac:dyDescent="0.3">
      <c r="A657" s="163" t="s">
        <v>1160</v>
      </c>
      <c r="B657" s="163"/>
      <c r="C657" s="163"/>
      <c r="D657" s="163"/>
      <c r="E657" s="61">
        <f>SUM(E658:E664)</f>
        <v>12</v>
      </c>
      <c r="F657" s="158">
        <f>SUM(F658:G664)</f>
        <v>22097.7</v>
      </c>
      <c r="G657" s="158"/>
      <c r="H657" s="54"/>
    </row>
    <row r="658" spans="1:8" ht="13" x14ac:dyDescent="0.3">
      <c r="A658" s="167">
        <v>11</v>
      </c>
      <c r="B658" s="154" t="s">
        <v>1161</v>
      </c>
      <c r="C658" s="155"/>
      <c r="D658" s="64" t="s">
        <v>1162</v>
      </c>
      <c r="E658" s="74">
        <v>1</v>
      </c>
      <c r="F658" s="152">
        <v>943.23</v>
      </c>
      <c r="G658" s="153"/>
      <c r="H658" s="54"/>
    </row>
    <row r="659" spans="1:8" ht="13" x14ac:dyDescent="0.3">
      <c r="A659" s="172"/>
      <c r="B659" s="154" t="s">
        <v>1163</v>
      </c>
      <c r="C659" s="155"/>
      <c r="D659" s="64" t="s">
        <v>1164</v>
      </c>
      <c r="E659" s="74">
        <v>1</v>
      </c>
      <c r="F659" s="152">
        <v>2469.0300000000002</v>
      </c>
      <c r="G659" s="153"/>
      <c r="H659" s="54"/>
    </row>
    <row r="660" spans="1:8" ht="13" x14ac:dyDescent="0.3">
      <c r="A660" s="172"/>
      <c r="B660" s="154" t="s">
        <v>1165</v>
      </c>
      <c r="C660" s="155"/>
      <c r="D660" s="64" t="s">
        <v>1166</v>
      </c>
      <c r="E660" s="74">
        <v>2</v>
      </c>
      <c r="F660" s="152">
        <v>5193.7800000000007</v>
      </c>
      <c r="G660" s="153"/>
      <c r="H660" s="54"/>
    </row>
    <row r="661" spans="1:8" ht="13" x14ac:dyDescent="0.3">
      <c r="A661" s="172"/>
      <c r="B661" s="154" t="s">
        <v>725</v>
      </c>
      <c r="C661" s="155"/>
      <c r="D661" s="64" t="s">
        <v>1167</v>
      </c>
      <c r="E661" s="74">
        <v>2</v>
      </c>
      <c r="F661" s="152">
        <v>4387.43</v>
      </c>
      <c r="G661" s="153"/>
      <c r="H661" s="54"/>
    </row>
    <row r="662" spans="1:8" ht="13" x14ac:dyDescent="0.3">
      <c r="A662" s="172"/>
      <c r="B662" s="154" t="s">
        <v>728</v>
      </c>
      <c r="C662" s="155"/>
      <c r="D662" s="64" t="s">
        <v>1168</v>
      </c>
      <c r="E662" s="74">
        <v>3</v>
      </c>
      <c r="F662" s="152">
        <v>7823.52</v>
      </c>
      <c r="G662" s="153"/>
      <c r="H662" s="54"/>
    </row>
    <row r="663" spans="1:8" ht="13" x14ac:dyDescent="0.3">
      <c r="A663" s="172"/>
      <c r="B663" s="154" t="s">
        <v>737</v>
      </c>
      <c r="C663" s="155"/>
      <c r="D663" s="65" t="s">
        <v>1169</v>
      </c>
      <c r="E663" s="74">
        <v>2</v>
      </c>
      <c r="F663" s="152">
        <v>537.96</v>
      </c>
      <c r="G663" s="153"/>
      <c r="H663" s="54"/>
    </row>
    <row r="664" spans="1:8" ht="13" x14ac:dyDescent="0.3">
      <c r="A664" s="168"/>
      <c r="B664" s="154" t="s">
        <v>1170</v>
      </c>
      <c r="C664" s="155"/>
      <c r="D664" s="73" t="s">
        <v>1171</v>
      </c>
      <c r="E664" s="74">
        <v>1</v>
      </c>
      <c r="F664" s="152">
        <v>742.75</v>
      </c>
      <c r="G664" s="153"/>
      <c r="H664" s="54"/>
    </row>
    <row r="665" spans="1:8" ht="13" x14ac:dyDescent="0.3">
      <c r="A665" s="75" t="s">
        <v>1172</v>
      </c>
      <c r="B665" s="68"/>
      <c r="C665" s="69"/>
      <c r="D665" s="69"/>
      <c r="E665" s="63">
        <f>SUM(E666:E666)</f>
        <v>1</v>
      </c>
      <c r="F665" s="136">
        <f>SUM(F666:G666)</f>
        <v>67.44</v>
      </c>
      <c r="G665" s="137"/>
      <c r="H665" s="54"/>
    </row>
    <row r="666" spans="1:8" ht="13" x14ac:dyDescent="0.3">
      <c r="A666" s="71">
        <v>12</v>
      </c>
      <c r="B666" s="162" t="s">
        <v>1173</v>
      </c>
      <c r="C666" s="162"/>
      <c r="D666" s="64" t="s">
        <v>1174</v>
      </c>
      <c r="E666" s="67">
        <v>1</v>
      </c>
      <c r="F666" s="164">
        <v>67.44</v>
      </c>
      <c r="G666" s="169"/>
      <c r="H666" s="54"/>
    </row>
    <row r="667" spans="1:8" ht="13" x14ac:dyDescent="0.3">
      <c r="A667" s="75" t="s">
        <v>764</v>
      </c>
      <c r="B667" s="68"/>
      <c r="C667" s="69"/>
      <c r="D667" s="69"/>
      <c r="E667" s="63">
        <f>SUM(E668:E675)</f>
        <v>16</v>
      </c>
      <c r="F667" s="136">
        <f>SUM(F668:G675)</f>
        <v>13705.160000000002</v>
      </c>
      <c r="G667" s="137"/>
      <c r="H667" s="54"/>
    </row>
    <row r="668" spans="1:8" ht="13" x14ac:dyDescent="0.3">
      <c r="A668" s="167">
        <v>13</v>
      </c>
      <c r="B668" s="154" t="s">
        <v>1175</v>
      </c>
      <c r="C668" s="155"/>
      <c r="D668" s="73" t="s">
        <v>1176</v>
      </c>
      <c r="E668" s="67">
        <v>3</v>
      </c>
      <c r="F668" s="152">
        <v>1080.1600000000001</v>
      </c>
      <c r="G668" s="153"/>
      <c r="H668" s="54"/>
    </row>
    <row r="669" spans="1:8" ht="13" x14ac:dyDescent="0.3">
      <c r="A669" s="172"/>
      <c r="B669" s="57" t="s">
        <v>1177</v>
      </c>
      <c r="C669" s="58"/>
      <c r="D669" s="73" t="s">
        <v>1178</v>
      </c>
      <c r="E669" s="67">
        <v>1</v>
      </c>
      <c r="F669" s="152">
        <v>172.42</v>
      </c>
      <c r="G669" s="153"/>
      <c r="H669" s="54"/>
    </row>
    <row r="670" spans="1:8" ht="13" x14ac:dyDescent="0.3">
      <c r="A670" s="172"/>
      <c r="B670" s="154" t="s">
        <v>1179</v>
      </c>
      <c r="C670" s="155"/>
      <c r="D670" s="65" t="s">
        <v>1180</v>
      </c>
      <c r="E670" s="67">
        <v>1</v>
      </c>
      <c r="F670" s="152">
        <v>1227.9000000000001</v>
      </c>
      <c r="G670" s="153"/>
      <c r="H670" s="54"/>
    </row>
    <row r="671" spans="1:8" ht="13" x14ac:dyDescent="0.3">
      <c r="A671" s="172"/>
      <c r="B671" s="154" t="s">
        <v>1181</v>
      </c>
      <c r="C671" s="155"/>
      <c r="D671" s="65" t="s">
        <v>1182</v>
      </c>
      <c r="E671" s="67">
        <v>2</v>
      </c>
      <c r="F671" s="152">
        <v>6461.3700000000008</v>
      </c>
      <c r="G671" s="153"/>
      <c r="H671" s="54"/>
    </row>
    <row r="672" spans="1:8" ht="13" x14ac:dyDescent="0.3">
      <c r="A672" s="172"/>
      <c r="B672" s="154" t="s">
        <v>1183</v>
      </c>
      <c r="C672" s="155"/>
      <c r="D672" s="65" t="s">
        <v>1184</v>
      </c>
      <c r="E672" s="67">
        <v>1</v>
      </c>
      <c r="F672" s="152">
        <v>3997.5</v>
      </c>
      <c r="G672" s="153"/>
      <c r="H672" s="54"/>
    </row>
    <row r="673" spans="1:8" ht="13" x14ac:dyDescent="0.3">
      <c r="A673" s="172"/>
      <c r="B673" s="154" t="s">
        <v>1185</v>
      </c>
      <c r="C673" s="155"/>
      <c r="D673" s="65" t="s">
        <v>1186</v>
      </c>
      <c r="E673" s="67">
        <v>1</v>
      </c>
      <c r="F673" s="152">
        <v>324.83</v>
      </c>
      <c r="G673" s="153"/>
      <c r="H673" s="54"/>
    </row>
    <row r="674" spans="1:8" ht="13" x14ac:dyDescent="0.3">
      <c r="A674" s="172"/>
      <c r="B674" s="154" t="s">
        <v>770</v>
      </c>
      <c r="C674" s="155"/>
      <c r="D674" s="65" t="s">
        <v>1187</v>
      </c>
      <c r="E674" s="67">
        <v>6</v>
      </c>
      <c r="F674" s="152">
        <v>270.74</v>
      </c>
      <c r="G674" s="153"/>
      <c r="H674" s="54"/>
    </row>
    <row r="675" spans="1:8" ht="13" x14ac:dyDescent="0.3">
      <c r="A675" s="168"/>
      <c r="B675" s="154" t="s">
        <v>1188</v>
      </c>
      <c r="C675" s="155"/>
      <c r="D675" s="65" t="s">
        <v>1189</v>
      </c>
      <c r="E675" s="67">
        <v>1</v>
      </c>
      <c r="F675" s="152">
        <v>170.24</v>
      </c>
      <c r="G675" s="153"/>
      <c r="H675" s="54"/>
    </row>
    <row r="676" spans="1:8" ht="13" x14ac:dyDescent="0.3">
      <c r="A676" s="163" t="s">
        <v>776</v>
      </c>
      <c r="B676" s="163"/>
      <c r="C676" s="163"/>
      <c r="D676" s="163"/>
      <c r="E676" s="61">
        <f>SUM(E677:E689)</f>
        <v>175</v>
      </c>
      <c r="F676" s="136">
        <f>SUM(F677:F689)</f>
        <v>121207.8</v>
      </c>
      <c r="G676" s="137">
        <f>SUM(G677:G689)</f>
        <v>0</v>
      </c>
      <c r="H676" s="54"/>
    </row>
    <row r="677" spans="1:8" ht="13" x14ac:dyDescent="0.3">
      <c r="A677" s="167">
        <v>14</v>
      </c>
      <c r="B677" s="154" t="s">
        <v>1190</v>
      </c>
      <c r="C677" s="155"/>
      <c r="D677" s="65" t="s">
        <v>1191</v>
      </c>
      <c r="E677" s="74">
        <v>1</v>
      </c>
      <c r="F677" s="152">
        <v>1301.46</v>
      </c>
      <c r="G677" s="153"/>
      <c r="H677" s="54"/>
    </row>
    <row r="678" spans="1:8" ht="13" x14ac:dyDescent="0.3">
      <c r="A678" s="172"/>
      <c r="B678" s="154" t="s">
        <v>1192</v>
      </c>
      <c r="C678" s="155"/>
      <c r="D678" s="65" t="s">
        <v>1193</v>
      </c>
      <c r="E678" s="74">
        <v>2</v>
      </c>
      <c r="F678" s="152">
        <v>613.14</v>
      </c>
      <c r="G678" s="153"/>
      <c r="H678" s="54"/>
    </row>
    <row r="679" spans="1:8" ht="13" x14ac:dyDescent="0.3">
      <c r="A679" s="172"/>
      <c r="B679" s="154" t="s">
        <v>833</v>
      </c>
      <c r="C679" s="155"/>
      <c r="D679" s="65" t="s">
        <v>1194</v>
      </c>
      <c r="E679" s="74">
        <v>2</v>
      </c>
      <c r="F679" s="152">
        <v>148.44</v>
      </c>
      <c r="G679" s="153"/>
      <c r="H679" s="54"/>
    </row>
    <row r="680" spans="1:8" ht="13" x14ac:dyDescent="0.3">
      <c r="A680" s="172"/>
      <c r="B680" s="154" t="s">
        <v>1195</v>
      </c>
      <c r="C680" s="155"/>
      <c r="D680" s="65" t="s">
        <v>1196</v>
      </c>
      <c r="E680" s="74">
        <v>7</v>
      </c>
      <c r="F680" s="152">
        <v>22120.919999999995</v>
      </c>
      <c r="G680" s="153"/>
      <c r="H680" s="54"/>
    </row>
    <row r="681" spans="1:8" ht="13" x14ac:dyDescent="0.3">
      <c r="A681" s="172"/>
      <c r="B681" s="154" t="s">
        <v>799</v>
      </c>
      <c r="C681" s="155"/>
      <c r="D681" s="65" t="s">
        <v>1197</v>
      </c>
      <c r="E681" s="74">
        <v>105</v>
      </c>
      <c r="F681" s="152">
        <v>53733.030000000006</v>
      </c>
      <c r="G681" s="153"/>
      <c r="H681" s="54"/>
    </row>
    <row r="682" spans="1:8" ht="13" x14ac:dyDescent="0.3">
      <c r="A682" s="172"/>
      <c r="B682" s="154" t="s">
        <v>1198</v>
      </c>
      <c r="C682" s="155"/>
      <c r="D682" s="64" t="s">
        <v>1199</v>
      </c>
      <c r="E682" s="74">
        <v>24</v>
      </c>
      <c r="F682" s="152">
        <v>14600.879999999992</v>
      </c>
      <c r="G682" s="153"/>
      <c r="H682" s="54"/>
    </row>
    <row r="683" spans="1:8" ht="13" x14ac:dyDescent="0.3">
      <c r="A683" s="172"/>
      <c r="B683" s="154" t="s">
        <v>858</v>
      </c>
      <c r="C683" s="155"/>
      <c r="D683" s="65" t="s">
        <v>1200</v>
      </c>
      <c r="E683" s="74">
        <v>1</v>
      </c>
      <c r="F683" s="152">
        <v>1952.19</v>
      </c>
      <c r="G683" s="153"/>
      <c r="H683" s="54"/>
    </row>
    <row r="684" spans="1:8" ht="13" x14ac:dyDescent="0.3">
      <c r="A684" s="172"/>
      <c r="B684" s="154" t="s">
        <v>1201</v>
      </c>
      <c r="C684" s="155"/>
      <c r="D684" s="65" t="s">
        <v>1202</v>
      </c>
      <c r="E684" s="74">
        <v>2</v>
      </c>
      <c r="F684" s="152">
        <v>20302.62</v>
      </c>
      <c r="G684" s="153"/>
      <c r="H684" s="54"/>
    </row>
    <row r="685" spans="1:8" ht="13" x14ac:dyDescent="0.3">
      <c r="A685" s="172"/>
      <c r="B685" s="154" t="s">
        <v>811</v>
      </c>
      <c r="C685" s="155"/>
      <c r="D685" s="65" t="s">
        <v>1203</v>
      </c>
      <c r="E685" s="74">
        <v>3</v>
      </c>
      <c r="F685" s="152">
        <v>196.15000000000003</v>
      </c>
      <c r="G685" s="153"/>
      <c r="H685" s="54"/>
    </row>
    <row r="686" spans="1:8" ht="13" x14ac:dyDescent="0.3">
      <c r="A686" s="172"/>
      <c r="B686" s="154" t="s">
        <v>1204</v>
      </c>
      <c r="C686" s="155"/>
      <c r="D686" s="64" t="s">
        <v>1205</v>
      </c>
      <c r="E686" s="74">
        <v>8</v>
      </c>
      <c r="F686" s="152">
        <v>855.56000000000006</v>
      </c>
      <c r="G686" s="153"/>
      <c r="H686" s="54"/>
    </row>
    <row r="687" spans="1:8" ht="13" x14ac:dyDescent="0.3">
      <c r="A687" s="172"/>
      <c r="B687" s="154" t="s">
        <v>1206</v>
      </c>
      <c r="C687" s="155"/>
      <c r="D687" s="65" t="s">
        <v>1207</v>
      </c>
      <c r="E687" s="74">
        <v>1</v>
      </c>
      <c r="F687" s="152">
        <v>405.88</v>
      </c>
      <c r="G687" s="153"/>
      <c r="H687" s="54"/>
    </row>
    <row r="688" spans="1:8" ht="13" x14ac:dyDescent="0.3">
      <c r="A688" s="172"/>
      <c r="B688" s="154" t="s">
        <v>1208</v>
      </c>
      <c r="C688" s="155"/>
      <c r="D688" s="64" t="s">
        <v>1209</v>
      </c>
      <c r="E688" s="74">
        <v>1</v>
      </c>
      <c r="F688" s="152">
        <v>2113.21</v>
      </c>
      <c r="G688" s="153"/>
      <c r="H688" s="54"/>
    </row>
    <row r="689" spans="1:8" ht="13" x14ac:dyDescent="0.3">
      <c r="A689" s="168"/>
      <c r="B689" s="154" t="s">
        <v>867</v>
      </c>
      <c r="C689" s="155"/>
      <c r="D689" s="65" t="s">
        <v>1210</v>
      </c>
      <c r="E689" s="74">
        <v>18</v>
      </c>
      <c r="F689" s="152">
        <v>2864.32</v>
      </c>
      <c r="G689" s="153"/>
      <c r="H689" s="54"/>
    </row>
    <row r="690" spans="1:8" ht="13" x14ac:dyDescent="0.3">
      <c r="A690" s="146" t="s">
        <v>939</v>
      </c>
      <c r="B690" s="147"/>
      <c r="C690" s="147"/>
      <c r="D690" s="147"/>
      <c r="E690" s="63">
        <f>SUM(E691:E693)</f>
        <v>8</v>
      </c>
      <c r="F690" s="136">
        <f>SUM(F691:G693)</f>
        <v>5853.58</v>
      </c>
      <c r="G690" s="137"/>
      <c r="H690" s="54"/>
    </row>
    <row r="691" spans="1:8" ht="13" x14ac:dyDescent="0.3">
      <c r="A691" s="167">
        <v>16</v>
      </c>
      <c r="B691" s="154" t="s">
        <v>942</v>
      </c>
      <c r="C691" s="155"/>
      <c r="D691" s="65" t="s">
        <v>1211</v>
      </c>
      <c r="E691" s="76">
        <v>2</v>
      </c>
      <c r="F691" s="173">
        <v>716.16000000000008</v>
      </c>
      <c r="G691" s="174"/>
      <c r="H691" s="54"/>
    </row>
    <row r="692" spans="1:8" ht="13" x14ac:dyDescent="0.3">
      <c r="A692" s="172"/>
      <c r="B692" s="154" t="s">
        <v>945</v>
      </c>
      <c r="C692" s="155"/>
      <c r="D692" s="65" t="s">
        <v>1212</v>
      </c>
      <c r="E692" s="76">
        <v>5</v>
      </c>
      <c r="F692" s="173">
        <v>5066.32</v>
      </c>
      <c r="G692" s="174"/>
      <c r="H692" s="54"/>
    </row>
    <row r="693" spans="1:8" ht="13" x14ac:dyDescent="0.3">
      <c r="A693" s="168"/>
      <c r="B693" s="154" t="s">
        <v>1213</v>
      </c>
      <c r="C693" s="155"/>
      <c r="D693" s="64" t="s">
        <v>1214</v>
      </c>
      <c r="E693" s="76">
        <v>1</v>
      </c>
      <c r="F693" s="173">
        <v>71.099999999999994</v>
      </c>
      <c r="G693" s="174"/>
      <c r="H693" s="54"/>
    </row>
    <row r="694" spans="1:8" ht="13" x14ac:dyDescent="0.3">
      <c r="A694" s="146" t="s">
        <v>963</v>
      </c>
      <c r="B694" s="147"/>
      <c r="C694" s="147"/>
      <c r="D694" s="147"/>
      <c r="E694" s="63">
        <f>SUM(E695:E702)</f>
        <v>16</v>
      </c>
      <c r="F694" s="136">
        <f>SUM(F695:G702)</f>
        <v>40921.889999999992</v>
      </c>
      <c r="G694" s="137"/>
      <c r="H694" s="54"/>
    </row>
    <row r="695" spans="1:8" ht="13" x14ac:dyDescent="0.3">
      <c r="A695" s="175">
        <v>17</v>
      </c>
      <c r="B695" s="154" t="s">
        <v>1215</v>
      </c>
      <c r="C695" s="155"/>
      <c r="D695" s="65" t="s">
        <v>1216</v>
      </c>
      <c r="E695" s="76">
        <v>1</v>
      </c>
      <c r="F695" s="152">
        <v>162.43</v>
      </c>
      <c r="G695" s="153"/>
      <c r="H695" s="54"/>
    </row>
    <row r="696" spans="1:8" ht="13" x14ac:dyDescent="0.3">
      <c r="A696" s="176"/>
      <c r="B696" s="154" t="s">
        <v>1217</v>
      </c>
      <c r="C696" s="155"/>
      <c r="D696" s="65" t="s">
        <v>1218</v>
      </c>
      <c r="E696" s="76">
        <v>3</v>
      </c>
      <c r="F696" s="152">
        <v>29984.23</v>
      </c>
      <c r="G696" s="153"/>
      <c r="H696" s="54"/>
    </row>
    <row r="697" spans="1:8" ht="13" x14ac:dyDescent="0.3">
      <c r="A697" s="176"/>
      <c r="B697" s="154" t="s">
        <v>1219</v>
      </c>
      <c r="C697" s="155"/>
      <c r="D697" s="65" t="s">
        <v>1220</v>
      </c>
      <c r="E697" s="76">
        <v>2</v>
      </c>
      <c r="F697" s="152">
        <v>2398.3200000000002</v>
      </c>
      <c r="G697" s="153"/>
      <c r="H697" s="54"/>
    </row>
    <row r="698" spans="1:8" ht="13" x14ac:dyDescent="0.3">
      <c r="A698" s="176"/>
      <c r="B698" s="154" t="s">
        <v>1221</v>
      </c>
      <c r="C698" s="155"/>
      <c r="D698" s="65" t="s">
        <v>1222</v>
      </c>
      <c r="E698" s="76">
        <v>1</v>
      </c>
      <c r="F698" s="152">
        <v>1373.22</v>
      </c>
      <c r="G698" s="153"/>
      <c r="H698" s="54"/>
    </row>
    <row r="699" spans="1:8" ht="13" x14ac:dyDescent="0.3">
      <c r="A699" s="176"/>
      <c r="B699" s="154" t="s">
        <v>1223</v>
      </c>
      <c r="C699" s="155"/>
      <c r="D699" s="65" t="s">
        <v>1224</v>
      </c>
      <c r="E699" s="76">
        <v>1</v>
      </c>
      <c r="F699" s="152">
        <v>921.99</v>
      </c>
      <c r="G699" s="153"/>
      <c r="H699" s="54"/>
    </row>
    <row r="700" spans="1:8" ht="13" x14ac:dyDescent="0.3">
      <c r="A700" s="176"/>
      <c r="B700" s="154" t="s">
        <v>1225</v>
      </c>
      <c r="C700" s="155"/>
      <c r="D700" s="65" t="s">
        <v>1226</v>
      </c>
      <c r="E700" s="76">
        <v>3</v>
      </c>
      <c r="F700" s="152">
        <v>310.60000000000002</v>
      </c>
      <c r="G700" s="153"/>
      <c r="H700" s="54"/>
    </row>
    <row r="701" spans="1:8" ht="13" x14ac:dyDescent="0.3">
      <c r="A701" s="176"/>
      <c r="B701" s="154" t="s">
        <v>1227</v>
      </c>
      <c r="C701" s="155"/>
      <c r="D701" s="65" t="s">
        <v>1228</v>
      </c>
      <c r="E701" s="76">
        <v>4</v>
      </c>
      <c r="F701" s="152">
        <v>5631</v>
      </c>
      <c r="G701" s="153"/>
      <c r="H701" s="54"/>
    </row>
    <row r="702" spans="1:8" ht="13" x14ac:dyDescent="0.3">
      <c r="A702" s="177"/>
      <c r="B702" s="154" t="s">
        <v>1229</v>
      </c>
      <c r="C702" s="155"/>
      <c r="D702" s="65" t="s">
        <v>1230</v>
      </c>
      <c r="E702" s="76">
        <v>1</v>
      </c>
      <c r="F702" s="152">
        <v>140.1</v>
      </c>
      <c r="G702" s="153"/>
      <c r="H702" s="54"/>
    </row>
    <row r="703" spans="1:8" ht="13" x14ac:dyDescent="0.3">
      <c r="A703" s="146" t="s">
        <v>1231</v>
      </c>
      <c r="B703" s="147"/>
      <c r="C703" s="147"/>
      <c r="D703" s="147"/>
      <c r="E703" s="63">
        <f>E704</f>
        <v>1</v>
      </c>
      <c r="F703" s="136">
        <f>F704</f>
        <v>130.32999999999998</v>
      </c>
      <c r="G703" s="137"/>
      <c r="H703" s="54"/>
    </row>
    <row r="704" spans="1:8" ht="13.5" thickBot="1" x14ac:dyDescent="0.35">
      <c r="A704" s="70">
        <v>20</v>
      </c>
      <c r="B704" s="170" t="s">
        <v>1231</v>
      </c>
      <c r="C704" s="171"/>
      <c r="D704" s="65" t="s">
        <v>1232</v>
      </c>
      <c r="E704" s="77">
        <v>1</v>
      </c>
      <c r="F704" s="185">
        <v>130.32999999999998</v>
      </c>
      <c r="G704" s="185"/>
      <c r="H704" s="54"/>
    </row>
    <row r="705" spans="1:8" ht="13.5" thickBot="1" x14ac:dyDescent="0.35">
      <c r="A705" s="178" t="s">
        <v>1233</v>
      </c>
      <c r="B705" s="179"/>
      <c r="C705" s="179"/>
      <c r="D705" s="180"/>
      <c r="E705" s="53">
        <v>558</v>
      </c>
      <c r="F705" s="181">
        <f>F591+F593+F600+F615+F629+F632+F634+F648+F651+F657+F665+F667+F676+F690+F694+F703</f>
        <v>863357.37999999931</v>
      </c>
      <c r="G705" s="182"/>
      <c r="H705" s="54"/>
    </row>
    <row r="706" spans="1:8" ht="13.5" thickBot="1" x14ac:dyDescent="0.35">
      <c r="A706" s="102" t="s">
        <v>1234</v>
      </c>
      <c r="B706" s="103"/>
      <c r="C706" s="103"/>
      <c r="D706" s="103"/>
      <c r="E706" s="104"/>
      <c r="F706" s="183">
        <v>2396023.5</v>
      </c>
      <c r="G706" s="184"/>
      <c r="H706" s="54"/>
    </row>
    <row r="707" spans="1:8" ht="13.5" thickBot="1" x14ac:dyDescent="0.35">
      <c r="A707" s="102" t="s">
        <v>1235</v>
      </c>
      <c r="B707" s="103"/>
      <c r="C707" s="103"/>
      <c r="D707" s="103"/>
      <c r="E707" s="104"/>
      <c r="F707" s="183">
        <v>2019919.5</v>
      </c>
      <c r="G707" s="184"/>
      <c r="H707" s="54"/>
    </row>
    <row r="708" spans="1:8" ht="13.5" thickBot="1" x14ac:dyDescent="0.35">
      <c r="A708" s="102" t="s">
        <v>1236</v>
      </c>
      <c r="B708" s="103"/>
      <c r="C708" s="103"/>
      <c r="D708" s="103"/>
      <c r="E708" s="104"/>
      <c r="F708" s="183">
        <f>F709+F710</f>
        <v>2896650.9699999997</v>
      </c>
      <c r="G708" s="184"/>
      <c r="H708" s="54"/>
    </row>
    <row r="709" spans="1:8" ht="13" x14ac:dyDescent="0.3">
      <c r="A709" s="186" t="s">
        <v>1237</v>
      </c>
      <c r="B709" s="187"/>
      <c r="C709" s="187"/>
      <c r="D709" s="187"/>
      <c r="E709" s="188"/>
      <c r="F709" s="156">
        <f>E585</f>
        <v>2296613.2799999998</v>
      </c>
      <c r="G709" s="157"/>
      <c r="H709" s="54"/>
    </row>
    <row r="710" spans="1:8" ht="13.5" thickBot="1" x14ac:dyDescent="0.35">
      <c r="A710" s="186" t="s">
        <v>1238</v>
      </c>
      <c r="B710" s="187"/>
      <c r="C710" s="187"/>
      <c r="D710" s="187"/>
      <c r="E710" s="188"/>
      <c r="F710" s="156">
        <v>600037.68999999994</v>
      </c>
      <c r="G710" s="157"/>
      <c r="H710" s="54"/>
    </row>
    <row r="711" spans="1:8" ht="13.5" thickBot="1" x14ac:dyDescent="0.35">
      <c r="A711" s="102" t="s">
        <v>1239</v>
      </c>
      <c r="B711" s="103"/>
      <c r="C711" s="103"/>
      <c r="D711" s="103"/>
      <c r="E711" s="104"/>
      <c r="F711" s="183">
        <v>0.94</v>
      </c>
      <c r="G711" s="184"/>
      <c r="H711" s="54"/>
    </row>
    <row r="712" spans="1:8" ht="13.5" thickBot="1" x14ac:dyDescent="0.35">
      <c r="A712" s="102" t="s">
        <v>1240</v>
      </c>
      <c r="B712" s="103"/>
      <c r="C712" s="103"/>
      <c r="D712" s="103"/>
      <c r="E712" s="104"/>
      <c r="F712" s="183">
        <v>-7.24</v>
      </c>
      <c r="G712" s="184"/>
      <c r="H712" s="54"/>
    </row>
    <row r="713" spans="1:8" ht="13.5" thickBot="1" x14ac:dyDescent="0.35">
      <c r="A713" s="178" t="s">
        <v>1241</v>
      </c>
      <c r="B713" s="179"/>
      <c r="C713" s="179"/>
      <c r="D713" s="179"/>
      <c r="E713" s="180"/>
      <c r="F713" s="183">
        <f>E562+E568+F705+F706+F707+F708+F711+F712</f>
        <v>58643263.230000004</v>
      </c>
      <c r="G713" s="184"/>
      <c r="H713" s="54"/>
    </row>
    <row r="714" spans="1:8" ht="14.5" x14ac:dyDescent="0.35">
      <c r="H714" s="3"/>
    </row>
  </sheetData>
  <mergeCells count="453">
    <mergeCell ref="A712:E712"/>
    <mergeCell ref="F712:G712"/>
    <mergeCell ref="A713:E713"/>
    <mergeCell ref="F713:G713"/>
    <mergeCell ref="F708:G708"/>
    <mergeCell ref="A709:E709"/>
    <mergeCell ref="F709:G709"/>
    <mergeCell ref="A710:E710"/>
    <mergeCell ref="F710:G710"/>
    <mergeCell ref="A711:E711"/>
    <mergeCell ref="F711:G711"/>
    <mergeCell ref="A705:D705"/>
    <mergeCell ref="F705:G705"/>
    <mergeCell ref="A706:E706"/>
    <mergeCell ref="F706:G706"/>
    <mergeCell ref="A707:E707"/>
    <mergeCell ref="F707:G707"/>
    <mergeCell ref="B702:C702"/>
    <mergeCell ref="F702:G702"/>
    <mergeCell ref="A703:D703"/>
    <mergeCell ref="F703:G703"/>
    <mergeCell ref="B704:C704"/>
    <mergeCell ref="F704:G704"/>
    <mergeCell ref="F698:G698"/>
    <mergeCell ref="B699:C699"/>
    <mergeCell ref="F699:G699"/>
    <mergeCell ref="B700:C700"/>
    <mergeCell ref="F700:G700"/>
    <mergeCell ref="B701:C701"/>
    <mergeCell ref="F701:G701"/>
    <mergeCell ref="A694:D694"/>
    <mergeCell ref="F694:G694"/>
    <mergeCell ref="A695:A702"/>
    <mergeCell ref="B695:C695"/>
    <mergeCell ref="F695:G695"/>
    <mergeCell ref="B696:C696"/>
    <mergeCell ref="F696:G696"/>
    <mergeCell ref="B697:C697"/>
    <mergeCell ref="F697:G697"/>
    <mergeCell ref="B698:C698"/>
    <mergeCell ref="F684:G684"/>
    <mergeCell ref="B685:C685"/>
    <mergeCell ref="F685:G685"/>
    <mergeCell ref="B686:C686"/>
    <mergeCell ref="F686:G686"/>
    <mergeCell ref="A690:D690"/>
    <mergeCell ref="F690:G690"/>
    <mergeCell ref="A691:A693"/>
    <mergeCell ref="B691:C691"/>
    <mergeCell ref="F691:G691"/>
    <mergeCell ref="B692:C692"/>
    <mergeCell ref="F692:G692"/>
    <mergeCell ref="B693:C693"/>
    <mergeCell ref="F693:G693"/>
    <mergeCell ref="F680:G680"/>
    <mergeCell ref="B681:C681"/>
    <mergeCell ref="F681:G681"/>
    <mergeCell ref="B682:C682"/>
    <mergeCell ref="F682:G682"/>
    <mergeCell ref="B683:C683"/>
    <mergeCell ref="F683:G683"/>
    <mergeCell ref="A676:D676"/>
    <mergeCell ref="F676:G676"/>
    <mergeCell ref="A677:A689"/>
    <mergeCell ref="B677:C677"/>
    <mergeCell ref="F677:G677"/>
    <mergeCell ref="B678:C678"/>
    <mergeCell ref="F678:G678"/>
    <mergeCell ref="B679:C679"/>
    <mergeCell ref="F679:G679"/>
    <mergeCell ref="B680:C680"/>
    <mergeCell ref="B687:C687"/>
    <mergeCell ref="F687:G687"/>
    <mergeCell ref="B688:C688"/>
    <mergeCell ref="F688:G688"/>
    <mergeCell ref="B689:C689"/>
    <mergeCell ref="F689:G689"/>
    <mergeCell ref="B684:C684"/>
    <mergeCell ref="B673:C673"/>
    <mergeCell ref="F673:G673"/>
    <mergeCell ref="B674:C674"/>
    <mergeCell ref="F674:G674"/>
    <mergeCell ref="B675:C675"/>
    <mergeCell ref="F675:G675"/>
    <mergeCell ref="A668:A675"/>
    <mergeCell ref="B668:C668"/>
    <mergeCell ref="F668:G668"/>
    <mergeCell ref="F669:G669"/>
    <mergeCell ref="B670:C670"/>
    <mergeCell ref="F670:G670"/>
    <mergeCell ref="B671:C671"/>
    <mergeCell ref="F671:G671"/>
    <mergeCell ref="B672:C672"/>
    <mergeCell ref="F672:G672"/>
    <mergeCell ref="F665:G665"/>
    <mergeCell ref="B666:C666"/>
    <mergeCell ref="F666:G666"/>
    <mergeCell ref="F667:G667"/>
    <mergeCell ref="B661:C661"/>
    <mergeCell ref="F661:G661"/>
    <mergeCell ref="B662:C662"/>
    <mergeCell ref="F662:G662"/>
    <mergeCell ref="B663:C663"/>
    <mergeCell ref="F663:G663"/>
    <mergeCell ref="F656:G656"/>
    <mergeCell ref="A657:D657"/>
    <mergeCell ref="F657:G657"/>
    <mergeCell ref="A658:A664"/>
    <mergeCell ref="B658:C658"/>
    <mergeCell ref="F658:G658"/>
    <mergeCell ref="B659:C659"/>
    <mergeCell ref="F659:G659"/>
    <mergeCell ref="B660:C660"/>
    <mergeCell ref="F660:G660"/>
    <mergeCell ref="A652:A656"/>
    <mergeCell ref="B652:C652"/>
    <mergeCell ref="F652:G652"/>
    <mergeCell ref="B653:C653"/>
    <mergeCell ref="F653:G653"/>
    <mergeCell ref="B654:C654"/>
    <mergeCell ref="F654:G654"/>
    <mergeCell ref="B655:C655"/>
    <mergeCell ref="F655:G655"/>
    <mergeCell ref="B656:C656"/>
    <mergeCell ref="B664:C664"/>
    <mergeCell ref="F664:G664"/>
    <mergeCell ref="A649:A650"/>
    <mergeCell ref="B649:C649"/>
    <mergeCell ref="F649:G649"/>
    <mergeCell ref="B650:C650"/>
    <mergeCell ref="F650:G650"/>
    <mergeCell ref="A651:D651"/>
    <mergeCell ref="F651:G651"/>
    <mergeCell ref="B646:C646"/>
    <mergeCell ref="F646:G646"/>
    <mergeCell ref="B647:C647"/>
    <mergeCell ref="F647:G647"/>
    <mergeCell ref="A648:D648"/>
    <mergeCell ref="F648:G648"/>
    <mergeCell ref="A635:A647"/>
    <mergeCell ref="B635:C635"/>
    <mergeCell ref="F635:G635"/>
    <mergeCell ref="B636:C636"/>
    <mergeCell ref="F636:G636"/>
    <mergeCell ref="B637:C637"/>
    <mergeCell ref="F637:G637"/>
    <mergeCell ref="B638:C638"/>
    <mergeCell ref="F638:G638"/>
    <mergeCell ref="B643:C643"/>
    <mergeCell ref="F643:G643"/>
    <mergeCell ref="B644:C644"/>
    <mergeCell ref="F644:G644"/>
    <mergeCell ref="B645:C645"/>
    <mergeCell ref="F645:G645"/>
    <mergeCell ref="F639:G639"/>
    <mergeCell ref="B640:C640"/>
    <mergeCell ref="F640:G640"/>
    <mergeCell ref="B641:C641"/>
    <mergeCell ref="F641:G641"/>
    <mergeCell ref="B642:C642"/>
    <mergeCell ref="F642:G642"/>
    <mergeCell ref="B639:C639"/>
    <mergeCell ref="A632:D632"/>
    <mergeCell ref="F632:G632"/>
    <mergeCell ref="B633:C633"/>
    <mergeCell ref="F633:G633"/>
    <mergeCell ref="A634:D634"/>
    <mergeCell ref="F634:G634"/>
    <mergeCell ref="B628:C628"/>
    <mergeCell ref="F628:G628"/>
    <mergeCell ref="A629:D629"/>
    <mergeCell ref="F629:G629"/>
    <mergeCell ref="A630:A631"/>
    <mergeCell ref="B630:C630"/>
    <mergeCell ref="F630:G630"/>
    <mergeCell ref="B631:C631"/>
    <mergeCell ref="F631:G631"/>
    <mergeCell ref="B621:C621"/>
    <mergeCell ref="F621:G621"/>
    <mergeCell ref="B614:C614"/>
    <mergeCell ref="F614:G614"/>
    <mergeCell ref="A615:D615"/>
    <mergeCell ref="F615:G615"/>
    <mergeCell ref="A616:A628"/>
    <mergeCell ref="B616:C616"/>
    <mergeCell ref="F616:G616"/>
    <mergeCell ref="B617:C617"/>
    <mergeCell ref="F617:G617"/>
    <mergeCell ref="B618:C618"/>
    <mergeCell ref="B625:C625"/>
    <mergeCell ref="F625:G625"/>
    <mergeCell ref="B626:C626"/>
    <mergeCell ref="F626:G626"/>
    <mergeCell ref="B627:C627"/>
    <mergeCell ref="F627:G627"/>
    <mergeCell ref="B622:C622"/>
    <mergeCell ref="F622:G622"/>
    <mergeCell ref="B623:C623"/>
    <mergeCell ref="F623:G623"/>
    <mergeCell ref="B624:C624"/>
    <mergeCell ref="F624:G624"/>
    <mergeCell ref="F608:G608"/>
    <mergeCell ref="B609:C609"/>
    <mergeCell ref="F609:G609"/>
    <mergeCell ref="B610:C610"/>
    <mergeCell ref="F610:G610"/>
    <mergeCell ref="F618:G618"/>
    <mergeCell ref="B619:C619"/>
    <mergeCell ref="F619:G619"/>
    <mergeCell ref="B620:C620"/>
    <mergeCell ref="F620:G620"/>
    <mergeCell ref="F604:G604"/>
    <mergeCell ref="B605:C605"/>
    <mergeCell ref="F605:G605"/>
    <mergeCell ref="B606:C606"/>
    <mergeCell ref="F606:G606"/>
    <mergeCell ref="B607:C607"/>
    <mergeCell ref="F607:G607"/>
    <mergeCell ref="A600:D600"/>
    <mergeCell ref="F600:G600"/>
    <mergeCell ref="A601:A614"/>
    <mergeCell ref="B601:C601"/>
    <mergeCell ref="F601:G601"/>
    <mergeCell ref="B602:C602"/>
    <mergeCell ref="F602:G602"/>
    <mergeCell ref="B603:C603"/>
    <mergeCell ref="F603:G603"/>
    <mergeCell ref="B604:C604"/>
    <mergeCell ref="B611:C611"/>
    <mergeCell ref="F611:G611"/>
    <mergeCell ref="B612:C612"/>
    <mergeCell ref="F612:G612"/>
    <mergeCell ref="B613:C613"/>
    <mergeCell ref="F613:G613"/>
    <mergeCell ref="B608:C608"/>
    <mergeCell ref="F596:G596"/>
    <mergeCell ref="B597:C597"/>
    <mergeCell ref="F597:G597"/>
    <mergeCell ref="B598:C598"/>
    <mergeCell ref="F598:G598"/>
    <mergeCell ref="B599:C599"/>
    <mergeCell ref="F599:G599"/>
    <mergeCell ref="B592:C592"/>
    <mergeCell ref="F592:G592"/>
    <mergeCell ref="A593:D593"/>
    <mergeCell ref="F593:G593"/>
    <mergeCell ref="A594:A599"/>
    <mergeCell ref="B594:C594"/>
    <mergeCell ref="F594:G594"/>
    <mergeCell ref="B595:C595"/>
    <mergeCell ref="F595:G595"/>
    <mergeCell ref="B596:C596"/>
    <mergeCell ref="A587:G587"/>
    <mergeCell ref="B590:C590"/>
    <mergeCell ref="F590:G590"/>
    <mergeCell ref="A591:D591"/>
    <mergeCell ref="F591:G591"/>
    <mergeCell ref="A572:C572"/>
    <mergeCell ref="A574:C574"/>
    <mergeCell ref="A575:A580"/>
    <mergeCell ref="A581:C581"/>
    <mergeCell ref="A583:C583"/>
    <mergeCell ref="A585:C585"/>
    <mergeCell ref="A564:H564"/>
    <mergeCell ref="A565:C565"/>
    <mergeCell ref="A566:C566"/>
    <mergeCell ref="A567:C567"/>
    <mergeCell ref="A568:D568"/>
    <mergeCell ref="A570:H570"/>
    <mergeCell ref="G551:G552"/>
    <mergeCell ref="G553:G554"/>
    <mergeCell ref="G555:G556"/>
    <mergeCell ref="G558:G559"/>
    <mergeCell ref="G560:G561"/>
    <mergeCell ref="A562:D562"/>
    <mergeCell ref="G524:G525"/>
    <mergeCell ref="G531:G532"/>
    <mergeCell ref="G537:G539"/>
    <mergeCell ref="G541:G542"/>
    <mergeCell ref="G543:G544"/>
    <mergeCell ref="G545:G547"/>
    <mergeCell ref="G497:G498"/>
    <mergeCell ref="G499:G500"/>
    <mergeCell ref="G502:G503"/>
    <mergeCell ref="G504:G505"/>
    <mergeCell ref="G506:G507"/>
    <mergeCell ref="G508:G509"/>
    <mergeCell ref="G483:G484"/>
    <mergeCell ref="G487:G488"/>
    <mergeCell ref="G489:G490"/>
    <mergeCell ref="G491:G492"/>
    <mergeCell ref="G493:G494"/>
    <mergeCell ref="G495:G496"/>
    <mergeCell ref="G461:G462"/>
    <mergeCell ref="G465:G467"/>
    <mergeCell ref="G469:G470"/>
    <mergeCell ref="G471:G472"/>
    <mergeCell ref="G474:G476"/>
    <mergeCell ref="G478:G480"/>
    <mergeCell ref="G444:G445"/>
    <mergeCell ref="G446:G447"/>
    <mergeCell ref="G448:G449"/>
    <mergeCell ref="G453:G454"/>
    <mergeCell ref="G455:G456"/>
    <mergeCell ref="G459:G460"/>
    <mergeCell ref="G428:G429"/>
    <mergeCell ref="G430:G431"/>
    <mergeCell ref="G432:G433"/>
    <mergeCell ref="G434:G435"/>
    <mergeCell ref="G436:G437"/>
    <mergeCell ref="G439:G440"/>
    <mergeCell ref="G405:G406"/>
    <mergeCell ref="G410:G411"/>
    <mergeCell ref="G412:G413"/>
    <mergeCell ref="G421:G423"/>
    <mergeCell ref="G424:G425"/>
    <mergeCell ref="G426:G427"/>
    <mergeCell ref="G371:G372"/>
    <mergeCell ref="G373:G374"/>
    <mergeCell ref="G375:G376"/>
    <mergeCell ref="G378:G379"/>
    <mergeCell ref="G389:G390"/>
    <mergeCell ref="G391:G392"/>
    <mergeCell ref="G341:G342"/>
    <mergeCell ref="G347:G348"/>
    <mergeCell ref="G350:G351"/>
    <mergeCell ref="G352:G353"/>
    <mergeCell ref="G355:G356"/>
    <mergeCell ref="G369:G370"/>
    <mergeCell ref="G325:G327"/>
    <mergeCell ref="G328:G330"/>
    <mergeCell ref="G331:G332"/>
    <mergeCell ref="G334:G335"/>
    <mergeCell ref="G337:G338"/>
    <mergeCell ref="G339:G340"/>
    <mergeCell ref="G306:G308"/>
    <mergeCell ref="G309:G310"/>
    <mergeCell ref="G315:G317"/>
    <mergeCell ref="G318:G319"/>
    <mergeCell ref="G320:G321"/>
    <mergeCell ref="G322:G324"/>
    <mergeCell ref="G266:G267"/>
    <mergeCell ref="G270:G271"/>
    <mergeCell ref="G272:G273"/>
    <mergeCell ref="G278:G279"/>
    <mergeCell ref="G290:G292"/>
    <mergeCell ref="G303:G305"/>
    <mergeCell ref="G251:G252"/>
    <mergeCell ref="G255:G256"/>
    <mergeCell ref="G258:G259"/>
    <mergeCell ref="G260:G261"/>
    <mergeCell ref="G262:G263"/>
    <mergeCell ref="G264:G265"/>
    <mergeCell ref="G237:G238"/>
    <mergeCell ref="G240:G241"/>
    <mergeCell ref="G242:G243"/>
    <mergeCell ref="G244:G245"/>
    <mergeCell ref="G246:G247"/>
    <mergeCell ref="G249:G250"/>
    <mergeCell ref="G225:G226"/>
    <mergeCell ref="G227:G228"/>
    <mergeCell ref="G229:G230"/>
    <mergeCell ref="G231:G232"/>
    <mergeCell ref="G233:G234"/>
    <mergeCell ref="G235:G236"/>
    <mergeCell ref="G212:G213"/>
    <mergeCell ref="G215:G216"/>
    <mergeCell ref="G217:G218"/>
    <mergeCell ref="G219:G220"/>
    <mergeCell ref="G221:G222"/>
    <mergeCell ref="G223:G224"/>
    <mergeCell ref="G200:G201"/>
    <mergeCell ref="G202:G203"/>
    <mergeCell ref="G204:G205"/>
    <mergeCell ref="G206:G207"/>
    <mergeCell ref="G208:G209"/>
    <mergeCell ref="G210:G211"/>
    <mergeCell ref="G188:G189"/>
    <mergeCell ref="G190:G191"/>
    <mergeCell ref="G192:G193"/>
    <mergeCell ref="G194:G195"/>
    <mergeCell ref="G196:G197"/>
    <mergeCell ref="G198:G199"/>
    <mergeCell ref="G176:G177"/>
    <mergeCell ref="G178:G179"/>
    <mergeCell ref="G180:G181"/>
    <mergeCell ref="G182:G183"/>
    <mergeCell ref="G184:G185"/>
    <mergeCell ref="G186:G187"/>
    <mergeCell ref="G162:G163"/>
    <mergeCell ref="G164:G165"/>
    <mergeCell ref="G166:G167"/>
    <mergeCell ref="G168:G169"/>
    <mergeCell ref="G170:G171"/>
    <mergeCell ref="G172:G173"/>
    <mergeCell ref="G148:G149"/>
    <mergeCell ref="G152:G153"/>
    <mergeCell ref="G154:G155"/>
    <mergeCell ref="G156:G157"/>
    <mergeCell ref="G158:G159"/>
    <mergeCell ref="G160:G161"/>
    <mergeCell ref="G136:G137"/>
    <mergeCell ref="G138:G139"/>
    <mergeCell ref="G140:G141"/>
    <mergeCell ref="G142:G143"/>
    <mergeCell ref="G144:G145"/>
    <mergeCell ref="G146:G147"/>
    <mergeCell ref="G121:G122"/>
    <mergeCell ref="G123:G124"/>
    <mergeCell ref="G125:G126"/>
    <mergeCell ref="G128:G129"/>
    <mergeCell ref="G131:G132"/>
    <mergeCell ref="G134:G135"/>
    <mergeCell ref="G108:G109"/>
    <mergeCell ref="G110:G111"/>
    <mergeCell ref="G112:G113"/>
    <mergeCell ref="G114:G115"/>
    <mergeCell ref="G116:G117"/>
    <mergeCell ref="G119:G120"/>
    <mergeCell ref="G100:G101"/>
    <mergeCell ref="G102:G103"/>
    <mergeCell ref="G104:G105"/>
    <mergeCell ref="G106:G107"/>
    <mergeCell ref="G79:G80"/>
    <mergeCell ref="G81:G82"/>
    <mergeCell ref="G84:G85"/>
    <mergeCell ref="G86:G87"/>
    <mergeCell ref="G89:G90"/>
    <mergeCell ref="G92:G93"/>
    <mergeCell ref="A589:G589"/>
    <mergeCell ref="A708:E708"/>
    <mergeCell ref="G25:G27"/>
    <mergeCell ref="G30:G31"/>
    <mergeCell ref="G32:G33"/>
    <mergeCell ref="G37:G38"/>
    <mergeCell ref="G39:G40"/>
    <mergeCell ref="A2:H2"/>
    <mergeCell ref="A5:H5"/>
    <mergeCell ref="A6:H6"/>
    <mergeCell ref="G58:G60"/>
    <mergeCell ref="G61:G63"/>
    <mergeCell ref="G66:G68"/>
    <mergeCell ref="G69:G70"/>
    <mergeCell ref="G74:G75"/>
    <mergeCell ref="G76:G77"/>
    <mergeCell ref="G41:G42"/>
    <mergeCell ref="G44:G45"/>
    <mergeCell ref="G46:G47"/>
    <mergeCell ref="G49:G50"/>
    <mergeCell ref="G52:G53"/>
    <mergeCell ref="G54:G56"/>
    <mergeCell ref="G96:G97"/>
    <mergeCell ref="G98:G99"/>
  </mergeCells>
  <conditionalFormatting sqref="F591:G591 F592 F593:G593 F615:G615 F629:G629 F632:G632 F634:G634 F648:G648 F651:G651 F657:G657 F667:G667 F690:G690 F703:G703">
    <cfRule type="cellIs" dxfId="3" priority="4" operator="lessThan">
      <formula>#REF!</formula>
    </cfRule>
  </conditionalFormatting>
  <conditionalFormatting sqref="F665:G665">
    <cfRule type="cellIs" dxfId="2" priority="2" operator="lessThan">
      <formula>#REF!</formula>
    </cfRule>
  </conditionalFormatting>
  <conditionalFormatting sqref="F676:G676">
    <cfRule type="cellIs" dxfId="1" priority="1" operator="lessThan">
      <formula>#REF!</formula>
    </cfRule>
  </conditionalFormatting>
  <conditionalFormatting sqref="F694:G694">
    <cfRule type="cellIs" dxfId="0" priority="3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694 E703 E690 E676 E665 E667 E657 E651 E648 E634 E632 E629 E615 E600 E5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Janvāris-februāris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2026-04-17T10:50:50Z</dcterms:created>
  <dcterms:modified xsi:type="dcterms:W3CDTF">2026-04-29T08:33:27Z</dcterms:modified>
</cp:coreProperties>
</file>